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f-swim-chamtz\Downloads\"/>
    </mc:Choice>
  </mc:AlternateContent>
  <xr:revisionPtr revIDLastSave="0" documentId="8_{05BB4845-A1B8-483D-8B7F-FCC8C342005F}" xr6:coauthVersionLast="47" xr6:coauthVersionMax="47" xr10:uidLastSave="{00000000-0000-0000-0000-000000000000}"/>
  <workbookProtection workbookAlgorithmName="SHA-512" workbookHashValue="ckvzJrttCv4ahL06C8qRC2TZWodyTvur1ns/UhCSQU/o4kKETpZN3oqyzv/okUdwsy3QDzlajzjCUO3evOErJA==" workbookSaltValue="pWzyrYFWhKVTiVTFmfDvAw==" workbookSpinCount="100000" lockStructure="1"/>
  <bookViews>
    <workbookView xWindow="-98" yWindow="-98" windowWidth="20715" windowHeight="13276" xr2:uid="{00000000-000D-0000-FFFF-FFFF00000000}"/>
  </bookViews>
  <sheets>
    <sheet name="Checkliste" sheetId="18" r:id="rId1"/>
    <sheet name="Übersicht" sheetId="1" r:id="rId2"/>
    <sheet name="Einzel Meisterschaft" sheetId="8" state="hidden" r:id="rId3"/>
    <sheet name="LSSP Einzel Meisterschaft" sheetId="10" r:id="rId4"/>
    <sheet name="Einzel-Sprint-Meisterschaft" sheetId="9" state="hidden" r:id="rId5"/>
    <sheet name="Staffelmeldungen" sheetId="6" r:id="rId6"/>
    <sheet name="Medallienspiegelrechner EM" sheetId="12" state="hidden" r:id="rId7"/>
    <sheet name="Medallienspiegelrechner LSSP" sheetId="19" state="hidden" r:id="rId8"/>
    <sheet name="Medallienspiegelrechner ESM" sheetId="16" state="hidden" r:id="rId9"/>
    <sheet name="Hinweise" sheetId="7" state="hidden" r:id="rId10"/>
  </sheets>
  <externalReferences>
    <externalReference r:id="rId11"/>
    <externalReference r:id="rId12"/>
  </externalReferences>
  <definedNames>
    <definedName name="_">Übersicht!$A$34</definedName>
    <definedName name="__xlnm.Print_Area" localSheetId="1">Übersicht!$A$1:$K$52</definedName>
    <definedName name="_xlnm.Print_Area" localSheetId="3">'LSSP Einzel Meisterschaft'!$A:$U</definedName>
    <definedName name="_xlnm.Print_Area" localSheetId="6">'Medallienspiegelrechner EM'!$A$1:$AS$45</definedName>
    <definedName name="_xlnm.Print_Area" localSheetId="8">'Medallienspiegelrechner ESM'!$A$1:$AW$40</definedName>
    <definedName name="_xlnm.Print_Area" localSheetId="7">'Medallienspiegelrechner LSSP'!$A$1:$AS$42</definedName>
    <definedName name="_xlnm.Print_Area" localSheetId="1">Übersicht!$A$1:$J$63</definedName>
    <definedName name="Ges.m">[1]Übersicht!$AB$13</definedName>
    <definedName name="Ges.x">[2]Übersicht!$Z$4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6" i="10"/>
  <c r="C51" i="1"/>
  <c r="A17" i="19"/>
  <c r="A16" i="19"/>
  <c r="A14" i="19"/>
  <c r="A15" i="19"/>
  <c r="A13" i="19"/>
  <c r="A12" i="19"/>
  <c r="A11" i="19"/>
  <c r="A10" i="19"/>
  <c r="A9" i="19"/>
  <c r="A8" i="19"/>
  <c r="A7" i="19"/>
  <c r="A6" i="19"/>
  <c r="A5" i="19"/>
  <c r="A4" i="19"/>
  <c r="A30" i="19" l="1"/>
  <c r="A28" i="19"/>
  <c r="A26" i="19"/>
  <c r="A24" i="19"/>
  <c r="A28" i="12"/>
  <c r="A26" i="12"/>
  <c r="A28" i="16"/>
  <c r="A26" i="16"/>
  <c r="A24" i="16"/>
  <c r="A22" i="16"/>
  <c r="A15" i="16"/>
  <c r="A14" i="16"/>
  <c r="A13" i="16"/>
  <c r="A12" i="16"/>
  <c r="A11" i="16"/>
  <c r="A10" i="16"/>
  <c r="A9" i="16"/>
  <c r="A8" i="16"/>
  <c r="A7" i="16"/>
  <c r="A6" i="16"/>
  <c r="A5" i="16"/>
  <c r="A4" i="16"/>
  <c r="C7" i="6"/>
  <c r="H7" i="6" s="1"/>
  <c r="C8" i="6"/>
  <c r="H8" i="6" s="1"/>
  <c r="C9" i="6"/>
  <c r="H9" i="6" s="1"/>
  <c r="C10" i="6"/>
  <c r="H10" i="6" s="1"/>
  <c r="C11" i="6"/>
  <c r="H11" i="6" s="1"/>
  <c r="C6" i="6"/>
  <c r="H6" i="6" s="1"/>
  <c r="U7" i="10" l="1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6" i="10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15" i="7"/>
  <c r="D28" i="18"/>
  <c r="D7" i="9" l="1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6" i="9"/>
  <c r="D34" i="7"/>
  <c r="B34" i="7"/>
  <c r="E34" i="7" s="1"/>
  <c r="H49" i="1"/>
  <c r="A15" i="12"/>
  <c r="A14" i="12"/>
  <c r="A13" i="12"/>
  <c r="A19" i="12"/>
  <c r="A18" i="12"/>
  <c r="A17" i="12"/>
  <c r="A16" i="12"/>
  <c r="A12" i="12"/>
  <c r="A11" i="12"/>
  <c r="A10" i="12"/>
  <c r="A9" i="12"/>
  <c r="A8" i="12"/>
  <c r="A7" i="12"/>
  <c r="A6" i="12"/>
  <c r="A5" i="12"/>
  <c r="A4" i="12"/>
  <c r="J38" i="1"/>
  <c r="D33" i="7" l="1"/>
  <c r="A33" i="7" s="1"/>
  <c r="A34" i="7"/>
  <c r="B15" i="7"/>
  <c r="E15" i="7" s="1"/>
  <c r="B17" i="7"/>
  <c r="E17" i="7" s="1"/>
  <c r="B16" i="7"/>
  <c r="E16" i="7" s="1"/>
  <c r="B20" i="7"/>
  <c r="E20" i="7" s="1"/>
  <c r="B24" i="7"/>
  <c r="E24" i="7" s="1"/>
  <c r="B28" i="7"/>
  <c r="E28" i="7" s="1"/>
  <c r="B32" i="7"/>
  <c r="E32" i="7" s="1"/>
  <c r="B35" i="7"/>
  <c r="B21" i="7"/>
  <c r="E21" i="7" s="1"/>
  <c r="B25" i="7"/>
  <c r="E25" i="7" s="1"/>
  <c r="B29" i="7"/>
  <c r="E29" i="7" s="1"/>
  <c r="B33" i="7"/>
  <c r="E33" i="7" s="1"/>
  <c r="B19" i="7"/>
  <c r="B23" i="7"/>
  <c r="B27" i="7"/>
  <c r="B31" i="7"/>
  <c r="E31" i="7" s="1"/>
  <c r="B18" i="7"/>
  <c r="B22" i="7"/>
  <c r="E22" i="7" s="1"/>
  <c r="B26" i="7"/>
  <c r="E26" i="7" s="1"/>
  <c r="B30" i="7"/>
  <c r="E30" i="7" s="1"/>
  <c r="E19" i="7"/>
  <c r="E23" i="7"/>
  <c r="E27" i="7"/>
  <c r="B69" i="7"/>
  <c r="E69" i="7" s="1"/>
  <c r="B65" i="7"/>
  <c r="E65" i="7" s="1"/>
  <c r="B63" i="7"/>
  <c r="E63" i="7" s="1"/>
  <c r="B75" i="7"/>
  <c r="E75" i="7" s="1"/>
  <c r="B79" i="7"/>
  <c r="E79" i="7" s="1"/>
  <c r="B66" i="7"/>
  <c r="E66" i="7" s="1"/>
  <c r="B70" i="7"/>
  <c r="E70" i="7" s="1"/>
  <c r="B67" i="7"/>
  <c r="E67" i="7" s="1"/>
  <c r="B71" i="7"/>
  <c r="E71" i="7" s="1"/>
  <c r="B73" i="7"/>
  <c r="E73" i="7" s="1"/>
  <c r="B77" i="7"/>
  <c r="E77" i="7" s="1"/>
  <c r="B64" i="7"/>
  <c r="E64" i="7" s="1"/>
  <c r="B68" i="7"/>
  <c r="E68" i="7" s="1"/>
  <c r="B72" i="7"/>
  <c r="E72" i="7" s="1"/>
  <c r="B81" i="7"/>
  <c r="E81" i="7" s="1"/>
  <c r="H34" i="1"/>
  <c r="C34" i="1"/>
  <c r="A34" i="1"/>
  <c r="D32" i="7" l="1"/>
  <c r="A32" i="7" s="1"/>
  <c r="B76" i="7"/>
  <c r="E76" i="7" s="1"/>
  <c r="B82" i="7"/>
  <c r="E82" i="7" s="1"/>
  <c r="B78" i="7"/>
  <c r="E78" i="7" s="1"/>
  <c r="B74" i="7"/>
  <c r="E74" i="7" s="1"/>
  <c r="B80" i="7"/>
  <c r="E80" i="7" s="1"/>
  <c r="A4" i="6"/>
  <c r="D31" i="7" l="1"/>
  <c r="A31" i="7" s="1"/>
  <c r="B7" i="6"/>
  <c r="J39" i="1"/>
  <c r="B8" i="6"/>
  <c r="J40" i="1"/>
  <c r="B9" i="6"/>
  <c r="J41" i="1"/>
  <c r="B10" i="6"/>
  <c r="J42" i="1"/>
  <c r="B11" i="6"/>
  <c r="J43" i="1"/>
  <c r="J44" i="1"/>
  <c r="J45" i="1"/>
  <c r="J46" i="1"/>
  <c r="J47" i="1"/>
  <c r="B6" i="6"/>
  <c r="D30" i="7" l="1"/>
  <c r="A30" i="7" s="1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A4" i="10"/>
  <c r="E23" i="9"/>
  <c r="B23" i="9"/>
  <c r="E22" i="9"/>
  <c r="B22" i="9"/>
  <c r="E21" i="9"/>
  <c r="B21" i="9"/>
  <c r="E20" i="9"/>
  <c r="B20" i="9"/>
  <c r="E19" i="9"/>
  <c r="B19" i="9"/>
  <c r="E18" i="9"/>
  <c r="B18" i="9"/>
  <c r="E17" i="9"/>
  <c r="B17" i="9"/>
  <c r="E16" i="9"/>
  <c r="B16" i="9"/>
  <c r="E15" i="9"/>
  <c r="B15" i="9"/>
  <c r="E14" i="9"/>
  <c r="B14" i="9"/>
  <c r="E13" i="9"/>
  <c r="B13" i="9"/>
  <c r="E12" i="9"/>
  <c r="B12" i="9"/>
  <c r="E11" i="9"/>
  <c r="B11" i="9"/>
  <c r="E10" i="9"/>
  <c r="B10" i="9"/>
  <c r="E9" i="9"/>
  <c r="B9" i="9"/>
  <c r="E8" i="9"/>
  <c r="B8" i="9"/>
  <c r="E7" i="9"/>
  <c r="B7" i="9"/>
  <c r="E6" i="9"/>
  <c r="B6" i="9"/>
  <c r="A4" i="9"/>
  <c r="B7" i="8"/>
  <c r="D7" i="8"/>
  <c r="B8" i="8"/>
  <c r="D8" i="8"/>
  <c r="B9" i="8"/>
  <c r="D9" i="8"/>
  <c r="B10" i="8"/>
  <c r="D10" i="8"/>
  <c r="B11" i="8"/>
  <c r="D11" i="8"/>
  <c r="B12" i="8"/>
  <c r="D12" i="8"/>
  <c r="B13" i="8"/>
  <c r="D13" i="8"/>
  <c r="B14" i="8"/>
  <c r="D14" i="8"/>
  <c r="B15" i="8"/>
  <c r="D15" i="8"/>
  <c r="B16" i="8"/>
  <c r="D16" i="8"/>
  <c r="B17" i="8"/>
  <c r="D17" i="8"/>
  <c r="B18" i="8"/>
  <c r="D18" i="8"/>
  <c r="B19" i="8"/>
  <c r="D19" i="8"/>
  <c r="B20" i="8"/>
  <c r="D20" i="8"/>
  <c r="B21" i="8"/>
  <c r="D21" i="8"/>
  <c r="B22" i="8"/>
  <c r="D22" i="8"/>
  <c r="B23" i="8"/>
  <c r="D23" i="8"/>
  <c r="D6" i="8"/>
  <c r="B6" i="8"/>
  <c r="A4" i="8"/>
  <c r="D29" i="7" l="1"/>
  <c r="A29" i="7" s="1"/>
  <c r="A31" i="1"/>
  <c r="A30" i="1"/>
  <c r="D28" i="7" l="1"/>
  <c r="A28" i="7" s="1"/>
  <c r="D27" i="7" l="1"/>
  <c r="A27" i="7" s="1"/>
  <c r="B52" i="7"/>
  <c r="E52" i="7" s="1"/>
  <c r="B62" i="7"/>
  <c r="E62" i="7" s="1"/>
  <c r="B58" i="7"/>
  <c r="E58" i="7" s="1"/>
  <c r="B54" i="7"/>
  <c r="E54" i="7" s="1"/>
  <c r="B60" i="7"/>
  <c r="E60" i="7" s="1"/>
  <c r="B59" i="7"/>
  <c r="E59" i="7" s="1"/>
  <c r="B61" i="7"/>
  <c r="E61" i="7" s="1"/>
  <c r="B57" i="7"/>
  <c r="E57" i="7" s="1"/>
  <c r="B53" i="7"/>
  <c r="E53" i="7" s="1"/>
  <c r="B56" i="7"/>
  <c r="E56" i="7" s="1"/>
  <c r="B55" i="7"/>
  <c r="E55" i="7" s="1"/>
  <c r="D26" i="7" l="1"/>
  <c r="A26" i="7" s="1"/>
  <c r="E35" i="7"/>
  <c r="D25" i="7" l="1"/>
  <c r="A25" i="7" s="1"/>
  <c r="D24" i="7"/>
  <c r="A24" i="7" s="1"/>
  <c r="B36" i="7"/>
  <c r="E36" i="7" s="1"/>
  <c r="B51" i="7"/>
  <c r="E51" i="7" s="1"/>
  <c r="B47" i="7"/>
  <c r="E47" i="7" s="1"/>
  <c r="B43" i="7"/>
  <c r="E43" i="7" s="1"/>
  <c r="B39" i="7"/>
  <c r="E39" i="7" s="1"/>
  <c r="B48" i="7"/>
  <c r="E48" i="7" s="1"/>
  <c r="B50" i="7"/>
  <c r="E50" i="7" s="1"/>
  <c r="B46" i="7"/>
  <c r="E46" i="7" s="1"/>
  <c r="B42" i="7"/>
  <c r="E42" i="7" s="1"/>
  <c r="B38" i="7"/>
  <c r="E38" i="7" s="1"/>
  <c r="B49" i="7"/>
  <c r="E49" i="7" s="1"/>
  <c r="B45" i="7"/>
  <c r="E45" i="7" s="1"/>
  <c r="B41" i="7"/>
  <c r="E41" i="7" s="1"/>
  <c r="B37" i="7"/>
  <c r="E37" i="7" s="1"/>
  <c r="B44" i="7"/>
  <c r="E44" i="7" s="1"/>
  <c r="B40" i="7"/>
  <c r="E40" i="7" s="1"/>
  <c r="D23" i="7" l="1"/>
  <c r="A23" i="7" s="1"/>
  <c r="D22" i="7" l="1"/>
  <c r="A22" i="7" s="1"/>
  <c r="D21" i="7" l="1"/>
  <c r="A21" i="7" s="1"/>
  <c r="D20" i="7" l="1"/>
  <c r="A20" i="7" s="1"/>
  <c r="D19" i="7" l="1"/>
  <c r="A19" i="7" s="1"/>
  <c r="D18" i="7" l="1"/>
  <c r="D17" i="7" l="1"/>
  <c r="A17" i="7" s="1"/>
  <c r="A18" i="7"/>
  <c r="D16" i="7" l="1"/>
  <c r="A16" i="7" s="1"/>
  <c r="E18" i="7"/>
  <c r="C9" i="8" l="1"/>
  <c r="U9" i="8" s="1"/>
  <c r="C19" i="10"/>
  <c r="C10" i="8"/>
  <c r="U10" i="8" s="1"/>
  <c r="C13" i="10"/>
  <c r="C7" i="9"/>
  <c r="R7" i="9" s="1"/>
  <c r="C12" i="8"/>
  <c r="U12" i="8" s="1"/>
  <c r="C6" i="9"/>
  <c r="R6" i="9" s="1"/>
  <c r="C23" i="8"/>
  <c r="U23" i="8" s="1"/>
  <c r="C16" i="10"/>
  <c r="C8" i="9"/>
  <c r="R8" i="9" s="1"/>
  <c r="C8" i="10"/>
  <c r="C8" i="8"/>
  <c r="U8" i="8" s="1"/>
  <c r="C14" i="9"/>
  <c r="R14" i="9" s="1"/>
  <c r="C14" i="10"/>
  <c r="C14" i="8"/>
  <c r="U14" i="8" s="1"/>
  <c r="C20" i="9"/>
  <c r="R20" i="9" s="1"/>
  <c r="C20" i="10"/>
  <c r="C20" i="8"/>
  <c r="U20" i="8" s="1"/>
  <c r="C15" i="8"/>
  <c r="U15" i="8" s="1"/>
  <c r="C15" i="9"/>
  <c r="R15" i="9" s="1"/>
  <c r="C15" i="10"/>
  <c r="C18" i="9"/>
  <c r="R18" i="9" s="1"/>
  <c r="C18" i="10"/>
  <c r="C18" i="8"/>
  <c r="U18" i="8" s="1"/>
  <c r="C21" i="10"/>
  <c r="C21" i="8"/>
  <c r="U21" i="8" s="1"/>
  <c r="C21" i="9"/>
  <c r="R21" i="9" s="1"/>
  <c r="C22" i="9"/>
  <c r="R22" i="9" s="1"/>
  <c r="C22" i="10"/>
  <c r="C22" i="8"/>
  <c r="U22" i="8" s="1"/>
  <c r="C17" i="10"/>
  <c r="C17" i="8"/>
  <c r="U17" i="8" s="1"/>
  <c r="C17" i="9"/>
  <c r="R17" i="9" s="1"/>
  <c r="C11" i="8"/>
  <c r="U11" i="8" s="1"/>
  <c r="C11" i="9"/>
  <c r="R11" i="9" s="1"/>
  <c r="C11" i="10"/>
  <c r="C12" i="10" l="1"/>
  <c r="C10" i="9"/>
  <c r="R10" i="9" s="1"/>
  <c r="J14" i="1" s="1"/>
  <c r="C10" i="10"/>
  <c r="C9" i="10"/>
  <c r="C16" i="9"/>
  <c r="R16" i="9" s="1"/>
  <c r="C6" i="8"/>
  <c r="C6" i="10"/>
  <c r="C7" i="8"/>
  <c r="C19" i="9"/>
  <c r="R19" i="9" s="1"/>
  <c r="C13" i="9"/>
  <c r="C13" i="8"/>
  <c r="U13" i="8" s="1"/>
  <c r="C23" i="9"/>
  <c r="C23" i="10"/>
  <c r="C12" i="9"/>
  <c r="C19" i="8"/>
  <c r="U19" i="8" s="1"/>
  <c r="C16" i="8"/>
  <c r="U16" i="8" s="1"/>
  <c r="C7" i="10"/>
  <c r="C9" i="9"/>
  <c r="J22" i="1"/>
  <c r="J12" i="1"/>
  <c r="J21" i="1"/>
  <c r="J19" i="1"/>
  <c r="J18" i="1"/>
  <c r="J15" i="1"/>
  <c r="J26" i="1"/>
  <c r="J25" i="1"/>
  <c r="J24" i="1"/>
  <c r="R23" i="9" l="1"/>
  <c r="J27" i="1" s="1"/>
  <c r="R13" i="9"/>
  <c r="J17" i="1" s="1"/>
  <c r="R9" i="9"/>
  <c r="J13" i="1" s="1"/>
  <c r="R12" i="9"/>
  <c r="J16" i="1" s="1"/>
  <c r="U6" i="8"/>
  <c r="J10" i="1" s="1"/>
  <c r="U7" i="8"/>
  <c r="J11" i="1" s="1"/>
  <c r="J20" i="1"/>
  <c r="J23" i="1"/>
  <c r="J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9" authorId="0" shapeId="0" xr:uid="{00000000-0006-0000-0000-000002000000}">
      <text>
        <r>
          <rPr>
            <b/>
            <sz val="10"/>
            <color indexed="8"/>
            <rFont val="Tahoma"/>
            <family val="2"/>
            <charset val="1"/>
          </rPr>
          <t>DSV-ID-Nr. nur einschreiben wenn vorhanden, sonst bleibt das Feld leer!</t>
        </r>
      </text>
    </comment>
  </commentList>
</comments>
</file>

<file path=xl/sharedStrings.xml><?xml version="1.0" encoding="utf-8"?>
<sst xmlns="http://schemas.openxmlformats.org/spreadsheetml/2006/main" count="543" uniqueCount="193">
  <si>
    <t>Gehörlosen-Sportverband Sachsen e.V.</t>
  </si>
  <si>
    <t xml:space="preserve">Vereinsname: </t>
  </si>
  <si>
    <t>E-Mailanschrift:</t>
  </si>
  <si>
    <t>EINZEL</t>
  </si>
  <si>
    <t>Nr.</t>
  </si>
  <si>
    <t>Name, Vorname</t>
  </si>
  <si>
    <t>Ges.:
m/w</t>
  </si>
  <si>
    <t>Geburtsjahr</t>
  </si>
  <si>
    <t>Startklasse</t>
  </si>
  <si>
    <t>Altersklasse</t>
  </si>
  <si>
    <t>Verbandspass-Nr.</t>
  </si>
  <si>
    <t>DSV  ID-Nummer</t>
  </si>
  <si>
    <t>Startgebühr</t>
  </si>
  <si>
    <t>Staffelmeldung</t>
  </si>
  <si>
    <t>Geschlecht</t>
  </si>
  <si>
    <t>AK/Einzel</t>
  </si>
  <si>
    <t>AK/Staffel</t>
  </si>
  <si>
    <t>Gebühr/Staffel</t>
  </si>
  <si>
    <t>m</t>
  </si>
  <si>
    <t>w</t>
  </si>
  <si>
    <t>GL</t>
  </si>
  <si>
    <t>x</t>
  </si>
  <si>
    <t>H</t>
  </si>
  <si>
    <t>Staffel</t>
  </si>
  <si>
    <t>Mannschaft</t>
  </si>
  <si>
    <t>Summe:</t>
  </si>
  <si>
    <t>2 / 3</t>
  </si>
  <si>
    <t>4 / 5</t>
  </si>
  <si>
    <t>6 / 7</t>
  </si>
  <si>
    <t>8 / 9</t>
  </si>
  <si>
    <t>10 / 11</t>
  </si>
  <si>
    <t>12 / 13</t>
  </si>
  <si>
    <t>14 / 15</t>
  </si>
  <si>
    <t>16 / 17</t>
  </si>
  <si>
    <t>18 / 19</t>
  </si>
  <si>
    <t>50m Schmetterling</t>
  </si>
  <si>
    <t>50m Rücken</t>
  </si>
  <si>
    <t>50m Brust</t>
  </si>
  <si>
    <t>50m Freistil</t>
  </si>
  <si>
    <t>Staffelmeldungen</t>
  </si>
  <si>
    <t>Wettkampf-Nr.:</t>
  </si>
  <si>
    <t>AK: alle</t>
  </si>
  <si>
    <t>Einzel</t>
  </si>
  <si>
    <t>100m Lagen</t>
  </si>
  <si>
    <t>Einzel Meisterschaft</t>
  </si>
  <si>
    <t>2/3</t>
  </si>
  <si>
    <t>Gebühr/EM &amp; ESM</t>
  </si>
  <si>
    <t>Gebühr/LSSP</t>
  </si>
  <si>
    <t>13 / 14</t>
  </si>
  <si>
    <t>15 / 16</t>
  </si>
  <si>
    <t>17 / 18</t>
  </si>
  <si>
    <t>19 / 20</t>
  </si>
  <si>
    <t>Landessportspiele Einzel Meisterschaft</t>
  </si>
  <si>
    <t>Wettkampf-Nr.: w / m</t>
  </si>
  <si>
    <t>1 / 2</t>
  </si>
  <si>
    <t>3 / 4</t>
  </si>
  <si>
    <t>5 / 6</t>
  </si>
  <si>
    <t>7 / 8</t>
  </si>
  <si>
    <t>9 / 10</t>
  </si>
  <si>
    <t>Wettkampf Titel</t>
  </si>
  <si>
    <t>Mannschaftsleiter:</t>
  </si>
  <si>
    <t>GSV Sachsen e.V.</t>
  </si>
  <si>
    <t>Kontodaten:</t>
  </si>
  <si>
    <t>IBAN:</t>
  </si>
  <si>
    <t>DE67 8605 5592 1100 8200 90</t>
  </si>
  <si>
    <t>Vermerk:</t>
  </si>
  <si>
    <t>Startgebühr Einzelmeisterschaft Schwimmen / Vereinsname</t>
  </si>
  <si>
    <t>Bezahlung:</t>
  </si>
  <si>
    <t>Startgebühr Landessportspiele Schwimmen / Vereinsname</t>
  </si>
  <si>
    <t>Startgebühr Einzel-Sprint-Meisterschaft Schwimmen / Vereinsname</t>
  </si>
  <si>
    <t>Einzel-Sprint-Meisterschaft</t>
  </si>
  <si>
    <t xml:space="preserve">Meldeschluß: </t>
  </si>
  <si>
    <t>200 m Lagen</t>
  </si>
  <si>
    <t>100 m Lagen</t>
  </si>
  <si>
    <t>50 m Lagen</t>
  </si>
  <si>
    <t>25 m Lagen</t>
  </si>
  <si>
    <t>100 m Schmetterling</t>
  </si>
  <si>
    <t>50 m Schmetterling</t>
  </si>
  <si>
    <t>25 m Schmetterling</t>
  </si>
  <si>
    <t>100 m Rücken</t>
  </si>
  <si>
    <t>50 m Rücken</t>
  </si>
  <si>
    <t>25 m Rücken</t>
  </si>
  <si>
    <t>100 m Brust</t>
  </si>
  <si>
    <t>50 m Brust</t>
  </si>
  <si>
    <t>25 m Brust</t>
  </si>
  <si>
    <t>100 m Freistil</t>
  </si>
  <si>
    <t>50 m Freistil</t>
  </si>
  <si>
    <t>25 m Freistil</t>
  </si>
  <si>
    <t>4x 50 m Freistil mixed</t>
  </si>
  <si>
    <t>4x 50 m Lagen mixed</t>
  </si>
  <si>
    <t>4x 25 m Freistil mixed</t>
  </si>
  <si>
    <t>4x 25 m Lagen mixed</t>
  </si>
  <si>
    <t>22 / 23</t>
  </si>
  <si>
    <t>1. Schritt</t>
  </si>
  <si>
    <t>Arbeitsbaltt "Übersicht"</t>
  </si>
  <si>
    <t>Eintragen der Vereinsdaten</t>
  </si>
  <si>
    <t>Vereinsname</t>
  </si>
  <si>
    <t>Name Ansprechpartner</t>
  </si>
  <si>
    <t>E-Mail-Adresse</t>
  </si>
  <si>
    <t>Eintragen der Daten der Schwimmer*innen</t>
  </si>
  <si>
    <t>Ges.: m/w</t>
  </si>
  <si>
    <t>Veranstaltung</t>
  </si>
  <si>
    <t>Verbandspass-Nr. DGSV</t>
  </si>
  <si>
    <t>sofern vorhanden</t>
  </si>
  <si>
    <t>DSV  ID-Nr.</t>
  </si>
  <si>
    <t>2. Schritt</t>
  </si>
  <si>
    <t>Arbeitsblatt "Abschnitte"</t>
  </si>
  <si>
    <t>Eintragen der Meldezeiten je Schwimmer*in</t>
  </si>
  <si>
    <t>4. Schritt</t>
  </si>
  <si>
    <t>Arbeitsblatt "Staffelmeldungen"</t>
  </si>
  <si>
    <t>Eintragen der Meldezeiten je Staffel</t>
  </si>
  <si>
    <t>5. Schritt</t>
  </si>
  <si>
    <t>Datei speichern</t>
  </si>
  <si>
    <t>6. Schritt</t>
  </si>
  <si>
    <t>Datei senden an</t>
  </si>
  <si>
    <t>7. Schritt</t>
  </si>
  <si>
    <t>Gesamtsumme auf Arbeitsblatt "Übersicht"</t>
  </si>
  <si>
    <t>Anleitung bzw. Checkliste:</t>
  </si>
  <si>
    <r>
      <t xml:space="preserve">Je WK im Format </t>
    </r>
    <r>
      <rPr>
        <b/>
        <sz val="14"/>
        <rFont val="Calibri"/>
        <family val="2"/>
        <scheme val="minor"/>
      </rPr>
      <t>mm:ss,xx</t>
    </r>
  </si>
  <si>
    <t>Kontoverbindung siehe unten "Übersicht"</t>
  </si>
  <si>
    <t>AK 18</t>
  </si>
  <si>
    <t>AK 28</t>
  </si>
  <si>
    <t>AK 55</t>
  </si>
  <si>
    <t>Ergebnis:</t>
  </si>
  <si>
    <t>♂</t>
  </si>
  <si>
    <t>♀</t>
  </si>
  <si>
    <t>AK 40</t>
  </si>
  <si>
    <t>Kids</t>
  </si>
  <si>
    <t>Erw.</t>
  </si>
  <si>
    <t>deafswim@gsv-sachsen.de und sportbuero@gsv-sachsen.de</t>
  </si>
  <si>
    <t>20 / 21</t>
  </si>
  <si>
    <t>Meldeschluß:</t>
  </si>
  <si>
    <t>Überweisung der Meldegebühren</t>
  </si>
  <si>
    <t>Nachmeldung:</t>
  </si>
  <si>
    <t>Meldedatum:</t>
  </si>
  <si>
    <t>25 m Rückenbeine</t>
  </si>
  <si>
    <t>25 m Brustbeine</t>
  </si>
  <si>
    <t>Erwachsene (AK´s 18 - 55)</t>
  </si>
  <si>
    <t>1. Veranstaltungsabschnitt</t>
  </si>
  <si>
    <t>11 / 12</t>
  </si>
  <si>
    <t>2. Veranstaltungsabschnitt</t>
  </si>
  <si>
    <t>25 / 26</t>
  </si>
  <si>
    <t>25 m Kraulbeine</t>
  </si>
  <si>
    <t>2. Abschnitt</t>
  </si>
  <si>
    <t>1. Abschnitt</t>
  </si>
  <si>
    <t>GOLD</t>
  </si>
  <si>
    <t>Medailien:</t>
  </si>
  <si>
    <t>Silber</t>
  </si>
  <si>
    <t>Bronze</t>
  </si>
  <si>
    <t>A18</t>
  </si>
  <si>
    <t>A28</t>
  </si>
  <si>
    <t>A40</t>
  </si>
  <si>
    <t>A55</t>
  </si>
  <si>
    <t>Einzelstart</t>
  </si>
  <si>
    <t>Staffelstart</t>
  </si>
  <si>
    <t>Insgesamt:</t>
  </si>
  <si>
    <t>21 / 22</t>
  </si>
  <si>
    <t>23 / 24</t>
  </si>
  <si>
    <t xml:space="preserve">26 / 27 </t>
  </si>
  <si>
    <t>27 / 28</t>
  </si>
  <si>
    <t>28 / 29</t>
  </si>
  <si>
    <t>29 / 30</t>
  </si>
  <si>
    <t>30 / 31</t>
  </si>
  <si>
    <t>9</t>
  </si>
  <si>
    <t>24 / 25</t>
  </si>
  <si>
    <t>Nur AK 8 &amp; AK 10</t>
  </si>
  <si>
    <t>Nur AK 8</t>
  </si>
  <si>
    <t>dfghj</t>
  </si>
  <si>
    <t>fghj</t>
  </si>
  <si>
    <t>Albert Ass</t>
  </si>
  <si>
    <t>Berta Baum</t>
  </si>
  <si>
    <t>Cesar Chrom</t>
  </si>
  <si>
    <t>JAHR:</t>
  </si>
  <si>
    <t>Nur Altersklasse 8</t>
  </si>
  <si>
    <t xml:space="preserve">SSM in Chemnitz </t>
  </si>
  <si>
    <t>AK 8</t>
  </si>
  <si>
    <t>AK 10</t>
  </si>
  <si>
    <t>AK 12</t>
  </si>
  <si>
    <t>AK 16</t>
  </si>
  <si>
    <t>Vereine:</t>
  </si>
  <si>
    <t>AK 14</t>
  </si>
  <si>
    <t>Staffelschwimmer 1</t>
  </si>
  <si>
    <t>Staffelschwimmer 2</t>
  </si>
  <si>
    <t xml:space="preserve">Staffelschwimmer </t>
  </si>
  <si>
    <t>Staffelschwimmer 4</t>
  </si>
  <si>
    <t>Meldeliste  35. Offene Sächsische Gehörlosen Meisterschaften Einzelschwimmen</t>
  </si>
  <si>
    <t>Meldeliste  32. Offene Sächsische Landessportspiele der hörgeschädigten Schüler und Jugendlichen im Einzelschwimmen</t>
  </si>
  <si>
    <t>Meldeliste  22. Offene Sächsiche Gehörlosen-Sprint-Meisterschaften im Schwimmen</t>
  </si>
  <si>
    <t>SEM Zwickau</t>
  </si>
  <si>
    <t>am Samstag, 23. Mai 2026 in Leipzig</t>
  </si>
  <si>
    <t>Geschlechter</t>
  </si>
  <si>
    <t>200 m Freistil</t>
  </si>
  <si>
    <t>Kinder (AK´s 8-18)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</si>
</sst>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mm:ss.00"/>
    <numFmt numFmtId="166" formatCode="#,##0.00\ &quot;€&quot;"/>
  </numFmts>
  <fonts count="45">
    <font>
      <sz val="10"/>
      <name val="Arial"/>
      <family val="2"/>
    </font>
    <font>
      <sz val="10"/>
      <name val="Arial"/>
      <family val="2"/>
      <charset val="1"/>
    </font>
    <font>
      <sz val="12"/>
      <name val="Arial"/>
      <family val="2"/>
    </font>
    <font>
      <u/>
      <sz val="10"/>
      <color indexed="12"/>
      <name val="Arial"/>
      <family val="2"/>
      <charset val="1"/>
    </font>
    <font>
      <b/>
      <sz val="10"/>
      <color indexed="8"/>
      <name val="Tahoma"/>
      <family val="2"/>
      <charset val="1"/>
    </font>
    <font>
      <sz val="12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2"/>
      <color theme="0"/>
      <name val="BauerBondi"/>
    </font>
    <font>
      <sz val="10"/>
      <name val="BauerBondi"/>
    </font>
    <font>
      <sz val="11"/>
      <name val="BauerBondi"/>
    </font>
    <font>
      <b/>
      <sz val="11"/>
      <name val="BauerBondi"/>
    </font>
    <font>
      <u/>
      <sz val="10"/>
      <color indexed="12"/>
      <name val="BauerBondi"/>
    </font>
    <font>
      <b/>
      <sz val="12"/>
      <name val="BauerBondi"/>
    </font>
    <font>
      <sz val="11"/>
      <color theme="0"/>
      <name val="BauerBondi"/>
    </font>
    <font>
      <sz val="10"/>
      <color theme="0"/>
      <name val="BauerBondi"/>
    </font>
    <font>
      <sz val="20"/>
      <name val="BauerBondi"/>
    </font>
    <font>
      <b/>
      <sz val="14"/>
      <name val="BauerBondi"/>
    </font>
    <font>
      <sz val="12"/>
      <name val="BauerBondi"/>
    </font>
    <font>
      <b/>
      <i/>
      <sz val="15"/>
      <color theme="9" tint="-0.249977111117893"/>
      <name val="BauerBondi"/>
    </font>
    <font>
      <b/>
      <u/>
      <sz val="1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20"/>
      <color rgb="FFFF0000"/>
      <name val="BauerBondi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i/>
      <sz val="15"/>
      <color theme="9" tint="-0.249977111117893"/>
      <name val="Arial"/>
      <family val="2"/>
    </font>
    <font>
      <sz val="10"/>
      <color theme="0"/>
      <name val="Arial"/>
      <family val="2"/>
    </font>
    <font>
      <sz val="12"/>
      <color theme="0"/>
      <name val="Calibri"/>
      <family val="2"/>
    </font>
    <font>
      <sz val="12"/>
      <color theme="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5" fillId="0" borderId="0" applyNumberFormat="0" applyFill="0" applyBorder="0" applyAlignment="0" applyProtection="0"/>
  </cellStyleXfs>
  <cellXfs count="561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12" xfId="0" applyBorder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textRotation="45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0" fillId="7" borderId="0" xfId="0" applyFill="1"/>
    <xf numFmtId="0" fontId="0" fillId="7" borderId="29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26" xfId="0" applyFill="1" applyBorder="1"/>
    <xf numFmtId="0" fontId="0" fillId="7" borderId="23" xfId="0" applyFill="1" applyBorder="1"/>
    <xf numFmtId="0" fontId="2" fillId="7" borderId="0" xfId="0" applyFont="1" applyFill="1"/>
    <xf numFmtId="0" fontId="2" fillId="7" borderId="29" xfId="0" applyFont="1" applyFill="1" applyBorder="1"/>
    <xf numFmtId="0" fontId="2" fillId="7" borderId="34" xfId="0" applyFont="1" applyFill="1" applyBorder="1"/>
    <xf numFmtId="49" fontId="2" fillId="7" borderId="29" xfId="0" applyNumberFormat="1" applyFont="1" applyFill="1" applyBorder="1"/>
    <xf numFmtId="0" fontId="2" fillId="7" borderId="21" xfId="0" applyFont="1" applyFill="1" applyBorder="1"/>
    <xf numFmtId="0" fontId="2" fillId="7" borderId="37" xfId="0" applyFont="1" applyFill="1" applyBorder="1"/>
    <xf numFmtId="0" fontId="2" fillId="7" borderId="22" xfId="0" applyFont="1" applyFill="1" applyBorder="1"/>
    <xf numFmtId="0" fontId="2" fillId="7" borderId="16" xfId="0" applyFont="1" applyFill="1" applyBorder="1"/>
    <xf numFmtId="0" fontId="2" fillId="7" borderId="17" xfId="0" applyFont="1" applyFill="1" applyBorder="1"/>
    <xf numFmtId="0" fontId="2" fillId="7" borderId="15" xfId="1" applyFont="1" applyFill="1" applyBorder="1" applyAlignment="1" applyProtection="1">
      <alignment horizontal="center"/>
      <protection hidden="1"/>
    </xf>
    <xf numFmtId="0" fontId="2" fillId="7" borderId="18" xfId="1" applyFont="1" applyFill="1" applyBorder="1" applyAlignment="1" applyProtection="1">
      <alignment horizontal="center"/>
      <protection hidden="1"/>
    </xf>
    <xf numFmtId="0" fontId="5" fillId="7" borderId="29" xfId="0" applyFont="1" applyFill="1" applyBorder="1" applyProtection="1">
      <protection hidden="1"/>
    </xf>
    <xf numFmtId="164" fontId="5" fillId="7" borderId="29" xfId="0" applyNumberFormat="1" applyFont="1" applyFill="1" applyBorder="1" applyProtection="1">
      <protection hidden="1"/>
    </xf>
    <xf numFmtId="164" fontId="5" fillId="7" borderId="22" xfId="0" applyNumberFormat="1" applyFont="1" applyFill="1" applyBorder="1" applyProtection="1">
      <protection hidden="1"/>
    </xf>
    <xf numFmtId="0" fontId="11" fillId="7" borderId="14" xfId="0" applyFont="1" applyFill="1" applyBorder="1"/>
    <xf numFmtId="0" fontId="11" fillId="7" borderId="11" xfId="1" applyFont="1" applyFill="1" applyBorder="1" applyAlignment="1" applyProtection="1">
      <alignment horizontal="center"/>
      <protection hidden="1"/>
    </xf>
    <xf numFmtId="0" fontId="12" fillId="7" borderId="23" xfId="0" applyFont="1" applyFill="1" applyBorder="1" applyProtection="1"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165" fontId="0" fillId="0" borderId="12" xfId="0" applyNumberFormat="1" applyBorder="1" applyAlignment="1" applyProtection="1">
      <alignment vertical="center"/>
      <protection locked="0" hidden="1"/>
    </xf>
    <xf numFmtId="0" fontId="10" fillId="0" borderId="30" xfId="0" quotePrefix="1" applyFont="1" applyBorder="1" applyAlignment="1">
      <alignment horizontal="center" wrapText="1"/>
    </xf>
    <xf numFmtId="0" fontId="0" fillId="0" borderId="33" xfId="0" applyBorder="1" applyProtection="1">
      <protection hidden="1"/>
    </xf>
    <xf numFmtId="0" fontId="0" fillId="0" borderId="33" xfId="0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5" borderId="41" xfId="0" applyFill="1" applyBorder="1" applyAlignment="1" applyProtection="1">
      <alignment vertical="center"/>
      <protection hidden="1"/>
    </xf>
    <xf numFmtId="0" fontId="6" fillId="5" borderId="41" xfId="0" applyFont="1" applyFill="1" applyBorder="1" applyAlignment="1" applyProtection="1">
      <alignment vertical="center"/>
      <protection hidden="1"/>
    </xf>
    <xf numFmtId="0" fontId="6" fillId="5" borderId="41" xfId="0" applyFont="1" applyFill="1" applyBorder="1" applyAlignment="1" applyProtection="1">
      <alignment horizontal="center" vertical="center"/>
      <protection hidden="1"/>
    </xf>
    <xf numFmtId="165" fontId="0" fillId="7" borderId="12" xfId="0" applyNumberFormat="1" applyFill="1" applyBorder="1" applyAlignment="1" applyProtection="1">
      <alignment vertical="center"/>
      <protection locked="0" hidden="1"/>
    </xf>
    <xf numFmtId="165" fontId="0" fillId="7" borderId="41" xfId="0" applyNumberFormat="1" applyFill="1" applyBorder="1" applyAlignment="1" applyProtection="1">
      <alignment vertical="center"/>
      <protection locked="0" hidden="1"/>
    </xf>
    <xf numFmtId="0" fontId="9" fillId="0" borderId="12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10" fillId="0" borderId="30" xfId="0" applyFont="1" applyBorder="1" applyAlignment="1" applyProtection="1">
      <alignment horizontal="center" wrapText="1"/>
      <protection hidden="1"/>
    </xf>
    <xf numFmtId="0" fontId="6" fillId="0" borderId="33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15" fillId="0" borderId="0" xfId="1" applyFont="1" applyProtection="1">
      <protection hidden="1"/>
    </xf>
    <xf numFmtId="0" fontId="15" fillId="0" borderId="0" xfId="1" applyFont="1" applyAlignment="1" applyProtection="1">
      <alignment horizontal="center"/>
      <protection hidden="1"/>
    </xf>
    <xf numFmtId="164" fontId="15" fillId="0" borderId="0" xfId="1" applyNumberFormat="1" applyFont="1" applyProtection="1">
      <protection hidden="1"/>
    </xf>
    <xf numFmtId="0" fontId="16" fillId="7" borderId="33" xfId="1" applyFont="1" applyFill="1" applyBorder="1" applyProtection="1">
      <protection hidden="1"/>
    </xf>
    <xf numFmtId="0" fontId="16" fillId="0" borderId="33" xfId="1" applyFont="1" applyBorder="1" applyProtection="1">
      <protection hidden="1"/>
    </xf>
    <xf numFmtId="0" fontId="16" fillId="7" borderId="19" xfId="1" applyFont="1" applyFill="1" applyBorder="1" applyProtection="1">
      <protection hidden="1"/>
    </xf>
    <xf numFmtId="0" fontId="19" fillId="3" borderId="15" xfId="1" applyFont="1" applyFill="1" applyBorder="1" applyAlignment="1" applyProtection="1">
      <alignment horizontal="center" vertical="center" wrapText="1"/>
      <protection hidden="1"/>
    </xf>
    <xf numFmtId="0" fontId="16" fillId="0" borderId="42" xfId="1" applyFont="1" applyBorder="1" applyProtection="1">
      <protection hidden="1"/>
    </xf>
    <xf numFmtId="164" fontId="16" fillId="2" borderId="13" xfId="1" applyNumberFormat="1" applyFont="1" applyFill="1" applyBorder="1" applyAlignment="1" applyProtection="1">
      <alignment vertical="center"/>
      <protection hidden="1"/>
    </xf>
    <xf numFmtId="164" fontId="16" fillId="2" borderId="20" xfId="1" applyNumberFormat="1" applyFont="1" applyFill="1" applyBorder="1" applyAlignment="1" applyProtection="1">
      <alignment vertical="center"/>
      <protection hidden="1"/>
    </xf>
    <xf numFmtId="0" fontId="22" fillId="0" borderId="0" xfId="1" applyFont="1" applyAlignment="1" applyProtection="1">
      <alignment horizontal="left" vertical="center"/>
      <protection hidden="1"/>
    </xf>
    <xf numFmtId="0" fontId="19" fillId="0" borderId="0" xfId="1" applyFont="1" applyAlignment="1" applyProtection="1">
      <alignment horizontal="center"/>
      <protection hidden="1"/>
    </xf>
    <xf numFmtId="164" fontId="23" fillId="2" borderId="0" xfId="1" applyNumberFormat="1" applyFont="1" applyFill="1" applyAlignment="1" applyProtection="1">
      <alignment horizontal="right" vertical="center"/>
      <protection hidden="1"/>
    </xf>
    <xf numFmtId="0" fontId="14" fillId="0" borderId="0" xfId="0" applyFont="1" applyProtection="1">
      <protection hidden="1"/>
    </xf>
    <xf numFmtId="0" fontId="16" fillId="0" borderId="0" xfId="1" applyFont="1" applyProtection="1">
      <protection hidden="1"/>
    </xf>
    <xf numFmtId="0" fontId="15" fillId="7" borderId="12" xfId="0" applyFont="1" applyFill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7" borderId="41" xfId="0" applyFont="1" applyFill="1" applyBorder="1" applyAlignment="1" applyProtection="1">
      <alignment horizontal="center" vertical="center"/>
      <protection hidden="1"/>
    </xf>
    <xf numFmtId="0" fontId="14" fillId="0" borderId="0" xfId="1" applyFont="1" applyProtection="1">
      <protection hidden="1"/>
    </xf>
    <xf numFmtId="0" fontId="20" fillId="0" borderId="0" xfId="1" applyFont="1" applyProtection="1">
      <protection hidden="1"/>
    </xf>
    <xf numFmtId="0" fontId="15" fillId="0" borderId="43" xfId="0" applyFont="1" applyBorder="1" applyAlignment="1" applyProtection="1">
      <alignment horizontal="center" vertical="center"/>
      <protection hidden="1"/>
    </xf>
    <xf numFmtId="0" fontId="15" fillId="0" borderId="43" xfId="0" applyFont="1" applyBorder="1" applyProtection="1">
      <protection hidden="1"/>
    </xf>
    <xf numFmtId="0" fontId="15" fillId="7" borderId="12" xfId="0" applyFont="1" applyFill="1" applyBorder="1" applyProtection="1">
      <protection hidden="1"/>
    </xf>
    <xf numFmtId="0" fontId="15" fillId="0" borderId="12" xfId="0" applyFont="1" applyBorder="1" applyProtection="1">
      <protection hidden="1"/>
    </xf>
    <xf numFmtId="0" fontId="21" fillId="0" borderId="0" xfId="1" applyFont="1" applyProtection="1">
      <protection hidden="1"/>
    </xf>
    <xf numFmtId="0" fontId="15" fillId="7" borderId="41" xfId="0" applyFont="1" applyFill="1" applyBorder="1" applyProtection="1">
      <protection hidden="1"/>
    </xf>
    <xf numFmtId="0" fontId="22" fillId="0" borderId="0" xfId="1" applyFont="1" applyProtection="1">
      <protection hidden="1"/>
    </xf>
    <xf numFmtId="0" fontId="24" fillId="0" borderId="0" xfId="1" applyFont="1" applyProtection="1"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right" vertical="center"/>
      <protection hidden="1"/>
    </xf>
    <xf numFmtId="0" fontId="24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5" fillId="7" borderId="12" xfId="0" applyFont="1" applyFill="1" applyBorder="1" applyAlignment="1" applyProtection="1">
      <alignment horizontal="left" vertical="center"/>
      <protection locked="0" hidden="1"/>
    </xf>
    <xf numFmtId="0" fontId="15" fillId="7" borderId="12" xfId="0" applyFont="1" applyFill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left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15" fillId="7" borderId="41" xfId="0" applyFont="1" applyFill="1" applyBorder="1" applyAlignment="1" applyProtection="1">
      <alignment horizontal="left" vertical="center"/>
      <protection locked="0" hidden="1"/>
    </xf>
    <xf numFmtId="0" fontId="15" fillId="7" borderId="41" xfId="0" applyFont="1" applyFill="1" applyBorder="1" applyAlignment="1" applyProtection="1">
      <alignment horizontal="center" vertical="center"/>
      <protection locked="0" hidden="1"/>
    </xf>
    <xf numFmtId="0" fontId="15" fillId="0" borderId="43" xfId="0" applyFont="1" applyBorder="1" applyAlignment="1" applyProtection="1">
      <alignment horizontal="left" vertical="center"/>
      <protection locked="0" hidden="1"/>
    </xf>
    <xf numFmtId="0" fontId="15" fillId="0" borderId="43" xfId="0" applyFont="1" applyBorder="1" applyAlignment="1" applyProtection="1">
      <alignment horizontal="center" vertical="center"/>
      <protection locked="0" hidden="1"/>
    </xf>
    <xf numFmtId="0" fontId="10" fillId="0" borderId="30" xfId="0" quotePrefix="1" applyFont="1" applyBorder="1" applyAlignment="1" applyProtection="1">
      <alignment horizontal="center" wrapText="1"/>
      <protection hidden="1"/>
    </xf>
    <xf numFmtId="0" fontId="26" fillId="0" borderId="0" xfId="0" applyFont="1"/>
    <xf numFmtId="0" fontId="27" fillId="8" borderId="0" xfId="0" applyFont="1" applyFill="1"/>
    <xf numFmtId="0" fontId="28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14" fontId="32" fillId="8" borderId="0" xfId="0" applyNumberFormat="1" applyFont="1" applyFill="1" applyAlignment="1">
      <alignment horizontal="center"/>
    </xf>
    <xf numFmtId="0" fontId="0" fillId="0" borderId="33" xfId="0" applyBorder="1"/>
    <xf numFmtId="0" fontId="33" fillId="0" borderId="0" xfId="0" applyFont="1" applyAlignment="1">
      <alignment horizontal="center" wrapText="1"/>
    </xf>
    <xf numFmtId="0" fontId="29" fillId="0" borderId="0" xfId="0" applyFont="1"/>
    <xf numFmtId="0" fontId="11" fillId="7" borderId="7" xfId="0" applyFont="1" applyFill="1" applyBorder="1"/>
    <xf numFmtId="0" fontId="9" fillId="0" borderId="0" xfId="0" applyFont="1" applyProtection="1">
      <protection hidden="1"/>
    </xf>
    <xf numFmtId="2" fontId="15" fillId="0" borderId="0" xfId="1" applyNumberFormat="1" applyFont="1" applyProtection="1">
      <protection hidden="1"/>
    </xf>
    <xf numFmtId="14" fontId="15" fillId="0" borderId="0" xfId="1" applyNumberFormat="1" applyFont="1" applyAlignment="1" applyProtection="1">
      <alignment horizontal="center"/>
      <protection hidden="1"/>
    </xf>
    <xf numFmtId="0" fontId="36" fillId="0" borderId="0" xfId="1" applyFont="1" applyAlignment="1" applyProtection="1">
      <alignment horizontal="center" vertical="center"/>
      <protection hidden="1"/>
    </xf>
    <xf numFmtId="0" fontId="10" fillId="10" borderId="30" xfId="0" quotePrefix="1" applyFont="1" applyFill="1" applyBorder="1" applyAlignment="1">
      <alignment horizontal="center" wrapText="1"/>
    </xf>
    <xf numFmtId="165" fontId="0" fillId="10" borderId="12" xfId="0" applyNumberFormat="1" applyFill="1" applyBorder="1" applyAlignment="1" applyProtection="1">
      <alignment vertical="center"/>
      <protection locked="0" hidden="1"/>
    </xf>
    <xf numFmtId="165" fontId="0" fillId="10" borderId="41" xfId="0" applyNumberFormat="1" applyFill="1" applyBorder="1" applyAlignment="1" applyProtection="1">
      <alignment vertical="center"/>
      <protection locked="0" hidden="1"/>
    </xf>
    <xf numFmtId="0" fontId="0" fillId="10" borderId="0" xfId="0" applyFill="1" applyProtection="1">
      <protection hidden="1"/>
    </xf>
    <xf numFmtId="0" fontId="0" fillId="0" borderId="7" xfId="0" applyBorder="1"/>
    <xf numFmtId="49" fontId="2" fillId="7" borderId="48" xfId="0" applyNumberFormat="1" applyFont="1" applyFill="1" applyBorder="1" applyAlignment="1">
      <alignment horizontal="left" vertical="center"/>
    </xf>
    <xf numFmtId="49" fontId="2" fillId="7" borderId="31" xfId="0" applyNumberFormat="1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/>
    </xf>
    <xf numFmtId="0" fontId="2" fillId="7" borderId="43" xfId="0" applyFont="1" applyFill="1" applyBorder="1" applyAlignment="1">
      <alignment horizontal="left"/>
    </xf>
    <xf numFmtId="0" fontId="10" fillId="13" borderId="30" xfId="0" quotePrefix="1" applyFont="1" applyFill="1" applyBorder="1" applyAlignment="1">
      <alignment horizontal="center" wrapText="1"/>
    </xf>
    <xf numFmtId="165" fontId="0" fillId="13" borderId="12" xfId="0" applyNumberFormat="1" applyFill="1" applyBorder="1" applyAlignment="1" applyProtection="1">
      <alignment vertical="center"/>
      <protection locked="0" hidden="1"/>
    </xf>
    <xf numFmtId="165" fontId="0" fillId="13" borderId="41" xfId="0" applyNumberFormat="1" applyFill="1" applyBorder="1" applyAlignment="1" applyProtection="1">
      <alignment vertical="center"/>
      <protection locked="0" hidden="1"/>
    </xf>
    <xf numFmtId="0" fontId="0" fillId="13" borderId="0" xfId="0" applyFill="1" applyProtection="1">
      <protection hidden="1"/>
    </xf>
    <xf numFmtId="0" fontId="27" fillId="0" borderId="0" xfId="0" applyFont="1"/>
    <xf numFmtId="14" fontId="32" fillId="0" borderId="0" xfId="0" applyNumberFormat="1" applyFont="1" applyAlignment="1">
      <alignment horizontal="center"/>
    </xf>
    <xf numFmtId="0" fontId="0" fillId="0" borderId="74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9" borderId="68" xfId="0" applyFill="1" applyBorder="1" applyAlignment="1">
      <alignment horizontal="center"/>
    </xf>
    <xf numFmtId="0" fontId="0" fillId="9" borderId="69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9" borderId="74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9" borderId="8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81" xfId="0" applyFill="1" applyBorder="1" applyAlignment="1">
      <alignment horizontal="center"/>
    </xf>
    <xf numFmtId="16" fontId="10" fillId="0" borderId="30" xfId="0" quotePrefix="1" applyNumberFormat="1" applyFont="1" applyBorder="1" applyAlignment="1">
      <alignment horizontal="center" wrapText="1"/>
    </xf>
    <xf numFmtId="165" fontId="0" fillId="0" borderId="12" xfId="0" applyNumberFormat="1" applyBorder="1" applyAlignment="1" applyProtection="1">
      <alignment horizontal="center" vertical="center"/>
      <protection locked="0" hidden="1"/>
    </xf>
    <xf numFmtId="165" fontId="0" fillId="7" borderId="12" xfId="0" applyNumberFormat="1" applyFill="1" applyBorder="1" applyAlignment="1" applyProtection="1">
      <alignment horizontal="center" vertical="center"/>
      <protection locked="0" hidden="1"/>
    </xf>
    <xf numFmtId="165" fontId="0" fillId="7" borderId="41" xfId="0" applyNumberFormat="1" applyFill="1" applyBorder="1" applyAlignment="1" applyProtection="1">
      <alignment horizontal="center" vertical="center"/>
      <protection locked="0" hidden="1"/>
    </xf>
    <xf numFmtId="0" fontId="0" fillId="5" borderId="12" xfId="0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/>
      <protection hidden="1"/>
    </xf>
    <xf numFmtId="0" fontId="0" fillId="5" borderId="41" xfId="0" applyFill="1" applyBorder="1" applyAlignment="1" applyProtection="1">
      <alignment horizontal="center" vertical="center"/>
      <protection hidden="1"/>
    </xf>
    <xf numFmtId="0" fontId="9" fillId="5" borderId="41" xfId="0" applyFont="1" applyFill="1" applyBorder="1" applyAlignment="1" applyProtection="1">
      <alignment horizontal="center" vertical="center"/>
      <protection hidden="1"/>
    </xf>
    <xf numFmtId="165" fontId="0" fillId="13" borderId="12" xfId="0" applyNumberFormat="1" applyFill="1" applyBorder="1" applyAlignment="1" applyProtection="1">
      <alignment horizontal="center" vertical="center"/>
      <protection locked="0" hidden="1"/>
    </xf>
    <xf numFmtId="165" fontId="0" fillId="13" borderId="41" xfId="0" applyNumberFormat="1" applyFill="1" applyBorder="1" applyAlignment="1" applyProtection="1">
      <alignment horizontal="center" vertical="center"/>
      <protection locked="0" hidden="1"/>
    </xf>
    <xf numFmtId="165" fontId="0" fillId="10" borderId="12" xfId="0" applyNumberFormat="1" applyFill="1" applyBorder="1" applyAlignment="1" applyProtection="1">
      <alignment horizontal="center" vertical="center"/>
      <protection locked="0" hidden="1"/>
    </xf>
    <xf numFmtId="165" fontId="0" fillId="10" borderId="41" xfId="0" applyNumberFormat="1" applyFill="1" applyBorder="1" applyAlignment="1" applyProtection="1">
      <alignment horizontal="center" vertical="center"/>
      <protection locked="0" hidden="1"/>
    </xf>
    <xf numFmtId="164" fontId="0" fillId="10" borderId="0" xfId="0" applyNumberFormat="1" applyFill="1" applyAlignment="1" applyProtection="1">
      <alignment horizontal="center"/>
      <protection locked="0" hidden="1"/>
    </xf>
    <xf numFmtId="0" fontId="12" fillId="7" borderId="29" xfId="0" applyFont="1" applyFill="1" applyBorder="1" applyProtection="1">
      <protection hidden="1"/>
    </xf>
    <xf numFmtId="14" fontId="0" fillId="0" borderId="0" xfId="0" applyNumberFormat="1"/>
    <xf numFmtId="0" fontId="0" fillId="0" borderId="0" xfId="0" applyAlignment="1" applyProtection="1">
      <alignment horizontal="center"/>
      <protection hidden="1"/>
    </xf>
    <xf numFmtId="0" fontId="10" fillId="13" borderId="30" xfId="0" quotePrefix="1" applyFont="1" applyFill="1" applyBorder="1" applyAlignment="1" applyProtection="1">
      <alignment horizontal="center" wrapText="1"/>
      <protection hidden="1"/>
    </xf>
    <xf numFmtId="0" fontId="11" fillId="3" borderId="7" xfId="1" applyFont="1" applyFill="1" applyBorder="1" applyAlignment="1" applyProtection="1">
      <alignment horizontal="center" vertical="center" wrapText="1"/>
      <protection hidden="1"/>
    </xf>
    <xf numFmtId="164" fontId="13" fillId="5" borderId="44" xfId="1" applyNumberFormat="1" applyFont="1" applyFill="1" applyBorder="1" applyAlignment="1" applyProtection="1">
      <alignment horizontal="center" vertical="center" wrapText="1"/>
      <protection hidden="1"/>
    </xf>
    <xf numFmtId="0" fontId="37" fillId="7" borderId="12" xfId="0" applyFont="1" applyFill="1" applyBorder="1" applyAlignment="1" applyProtection="1">
      <alignment horizontal="center" vertical="center"/>
      <protection locked="0" hidden="1"/>
    </xf>
    <xf numFmtId="0" fontId="37" fillId="7" borderId="12" xfId="0" applyFont="1" applyFill="1" applyBorder="1" applyAlignment="1" applyProtection="1">
      <alignment horizontal="center"/>
      <protection locked="0" hidden="1"/>
    </xf>
    <xf numFmtId="164" fontId="39" fillId="2" borderId="13" xfId="1" applyNumberFormat="1" applyFont="1" applyFill="1" applyBorder="1" applyProtection="1">
      <protection hidden="1"/>
    </xf>
    <xf numFmtId="0" fontId="37" fillId="0" borderId="12" xfId="0" applyFont="1" applyBorder="1" applyAlignment="1" applyProtection="1">
      <alignment horizontal="center" vertical="center"/>
      <protection locked="0" hidden="1"/>
    </xf>
    <xf numFmtId="0" fontId="37" fillId="0" borderId="12" xfId="0" applyFont="1" applyBorder="1" applyAlignment="1" applyProtection="1">
      <alignment horizontal="center"/>
      <protection locked="0" hidden="1"/>
    </xf>
    <xf numFmtId="0" fontId="38" fillId="0" borderId="12" xfId="0" applyFont="1" applyBorder="1" applyAlignment="1" applyProtection="1">
      <alignment vertical="center"/>
      <protection locked="0" hidden="1"/>
    </xf>
    <xf numFmtId="164" fontId="39" fillId="2" borderId="20" xfId="1" applyNumberFormat="1" applyFont="1" applyFill="1" applyBorder="1" applyProtection="1">
      <protection hidden="1"/>
    </xf>
    <xf numFmtId="0" fontId="0" fillId="5" borderId="12" xfId="0" applyFill="1" applyBorder="1" applyProtection="1">
      <protection hidden="1"/>
    </xf>
    <xf numFmtId="164" fontId="0" fillId="2" borderId="13" xfId="0" applyNumberFormat="1" applyFill="1" applyBorder="1" applyProtection="1">
      <protection hidden="1"/>
    </xf>
    <xf numFmtId="0" fontId="0" fillId="5" borderId="41" xfId="0" applyFill="1" applyBorder="1" applyProtection="1">
      <protection hidden="1"/>
    </xf>
    <xf numFmtId="0" fontId="6" fillId="5" borderId="60" xfId="0" applyFont="1" applyFill="1" applyBorder="1" applyAlignment="1" applyProtection="1">
      <alignment horizontal="center" vertical="center"/>
      <protection hidden="1"/>
    </xf>
    <xf numFmtId="0" fontId="6" fillId="5" borderId="63" xfId="0" applyFont="1" applyFill="1" applyBorder="1" applyAlignment="1" applyProtection="1">
      <alignment horizontal="center" vertical="center"/>
      <protection hidden="1"/>
    </xf>
    <xf numFmtId="0" fontId="10" fillId="0" borderId="38" xfId="0" quotePrefix="1" applyFont="1" applyBorder="1" applyAlignment="1" applyProtection="1">
      <alignment horizontal="center" wrapText="1"/>
      <protection hidden="1"/>
    </xf>
    <xf numFmtId="0" fontId="10" fillId="13" borderId="8" xfId="0" quotePrefix="1" applyFont="1" applyFill="1" applyBorder="1" applyAlignment="1" applyProtection="1">
      <alignment horizontal="center" wrapText="1"/>
      <protection hidden="1"/>
    </xf>
    <xf numFmtId="165" fontId="0" fillId="0" borderId="33" xfId="0" applyNumberFormat="1" applyBorder="1" applyAlignment="1" applyProtection="1">
      <alignment vertical="center"/>
      <protection locked="0" hidden="1"/>
    </xf>
    <xf numFmtId="165" fontId="0" fillId="13" borderId="13" xfId="0" applyNumberFormat="1" applyFill="1" applyBorder="1" applyAlignment="1" applyProtection="1">
      <alignment vertical="center"/>
      <protection locked="0" hidden="1"/>
    </xf>
    <xf numFmtId="165" fontId="0" fillId="7" borderId="33" xfId="0" applyNumberFormat="1" applyFill="1" applyBorder="1" applyAlignment="1" applyProtection="1">
      <alignment vertical="center"/>
      <protection locked="0" hidden="1"/>
    </xf>
    <xf numFmtId="165" fontId="0" fillId="7" borderId="19" xfId="0" applyNumberFormat="1" applyFill="1" applyBorder="1" applyAlignment="1" applyProtection="1">
      <alignment vertical="center"/>
      <protection locked="0" hidden="1"/>
    </xf>
    <xf numFmtId="165" fontId="0" fillId="13" borderId="20" xfId="0" applyNumberFormat="1" applyFill="1" applyBorder="1" applyAlignment="1" applyProtection="1">
      <alignment vertical="center"/>
      <protection locked="0" hidden="1"/>
    </xf>
    <xf numFmtId="0" fontId="10" fillId="13" borderId="38" xfId="0" quotePrefix="1" applyFont="1" applyFill="1" applyBorder="1" applyAlignment="1" applyProtection="1">
      <alignment horizontal="center" wrapText="1"/>
      <protection hidden="1"/>
    </xf>
    <xf numFmtId="0" fontId="10" fillId="0" borderId="8" xfId="0" quotePrefix="1" applyFont="1" applyBorder="1" applyAlignment="1" applyProtection="1">
      <alignment horizontal="center" wrapText="1"/>
      <protection hidden="1"/>
    </xf>
    <xf numFmtId="165" fontId="0" fillId="13" borderId="33" xfId="0" applyNumberFormat="1" applyFill="1" applyBorder="1" applyAlignment="1" applyProtection="1">
      <alignment vertical="center"/>
      <protection locked="0" hidden="1"/>
    </xf>
    <xf numFmtId="165" fontId="0" fillId="0" borderId="13" xfId="0" applyNumberFormat="1" applyBorder="1" applyAlignment="1" applyProtection="1">
      <alignment vertical="center"/>
      <protection locked="0" hidden="1"/>
    </xf>
    <xf numFmtId="165" fontId="0" fillId="7" borderId="13" xfId="0" applyNumberFormat="1" applyFill="1" applyBorder="1" applyAlignment="1" applyProtection="1">
      <alignment vertical="center"/>
      <protection locked="0" hidden="1"/>
    </xf>
    <xf numFmtId="165" fontId="0" fillId="13" borderId="19" xfId="0" applyNumberFormat="1" applyFill="1" applyBorder="1" applyAlignment="1" applyProtection="1">
      <alignment vertical="center"/>
      <protection locked="0" hidden="1"/>
    </xf>
    <xf numFmtId="165" fontId="0" fillId="7" borderId="20" xfId="0" applyNumberFormat="1" applyFill="1" applyBorder="1" applyAlignment="1" applyProtection="1">
      <alignment vertical="center"/>
      <protection locked="0" hidden="1"/>
    </xf>
    <xf numFmtId="0" fontId="0" fillId="0" borderId="42" xfId="0" applyBorder="1" applyAlignment="1" applyProtection="1">
      <alignment vertical="center"/>
      <protection hidden="1"/>
    </xf>
    <xf numFmtId="0" fontId="0" fillId="5" borderId="43" xfId="0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0" fontId="6" fillId="5" borderId="71" xfId="0" applyFont="1" applyFill="1" applyBorder="1" applyAlignment="1" applyProtection="1">
      <alignment horizontal="center" vertical="center"/>
      <protection hidden="1"/>
    </xf>
    <xf numFmtId="165" fontId="0" fillId="0" borderId="42" xfId="0" applyNumberFormat="1" applyBorder="1" applyAlignment="1" applyProtection="1">
      <alignment vertical="center"/>
      <protection locked="0" hidden="1"/>
    </xf>
    <xf numFmtId="165" fontId="0" fillId="0" borderId="43" xfId="0" applyNumberFormat="1" applyBorder="1" applyAlignment="1" applyProtection="1">
      <alignment vertical="center"/>
      <protection locked="0" hidden="1"/>
    </xf>
    <xf numFmtId="165" fontId="0" fillId="13" borderId="46" xfId="0" applyNumberFormat="1" applyFill="1" applyBorder="1" applyAlignment="1" applyProtection="1">
      <alignment vertical="center"/>
      <protection locked="0" hidden="1"/>
    </xf>
    <xf numFmtId="165" fontId="0" fillId="13" borderId="42" xfId="0" applyNumberFormat="1" applyFill="1" applyBorder="1" applyAlignment="1" applyProtection="1">
      <alignment vertical="center"/>
      <protection locked="0" hidden="1"/>
    </xf>
    <xf numFmtId="165" fontId="0" fillId="13" borderId="43" xfId="0" applyNumberFormat="1" applyFill="1" applyBorder="1" applyAlignment="1" applyProtection="1">
      <alignment vertical="center"/>
      <protection locked="0" hidden="1"/>
    </xf>
    <xf numFmtId="165" fontId="0" fillId="0" borderId="46" xfId="0" applyNumberFormat="1" applyBorder="1" applyAlignment="1" applyProtection="1">
      <alignment vertical="center"/>
      <protection locked="0" hidden="1"/>
    </xf>
    <xf numFmtId="0" fontId="0" fillId="0" borderId="19" xfId="0" applyBorder="1" applyProtection="1">
      <protection hidden="1"/>
    </xf>
    <xf numFmtId="0" fontId="0" fillId="0" borderId="41" xfId="0" applyBorder="1" applyProtection="1">
      <protection hidden="1"/>
    </xf>
    <xf numFmtId="164" fontId="0" fillId="2" borderId="82" xfId="0" applyNumberFormat="1" applyFill="1" applyBorder="1" applyAlignment="1" applyProtection="1">
      <alignment vertical="center"/>
      <protection hidden="1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7" borderId="12" xfId="0" applyNumberFormat="1" applyFill="1" applyBorder="1" applyAlignment="1" applyProtection="1">
      <alignment horizontal="center" vertical="center"/>
      <protection locked="0"/>
    </xf>
    <xf numFmtId="165" fontId="0" fillId="7" borderId="41" xfId="0" applyNumberFormat="1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left" vertical="center"/>
      <protection locked="0" hidden="1"/>
    </xf>
    <xf numFmtId="0" fontId="0" fillId="0" borderId="12" xfId="0" applyBorder="1" applyAlignment="1" applyProtection="1">
      <alignment horizontal="left" vertical="center"/>
      <protection locked="0" hidden="1"/>
    </xf>
    <xf numFmtId="0" fontId="0" fillId="0" borderId="59" xfId="0" applyBorder="1"/>
    <xf numFmtId="0" fontId="10" fillId="0" borderId="0" xfId="0" applyFont="1" applyAlignment="1" applyProtection="1">
      <alignment wrapText="1"/>
      <protection hidden="1"/>
    </xf>
    <xf numFmtId="0" fontId="0" fillId="0" borderId="9" xfId="0" applyBorder="1"/>
    <xf numFmtId="0" fontId="0" fillId="0" borderId="10" xfId="0" applyBorder="1"/>
    <xf numFmtId="0" fontId="16" fillId="0" borderId="73" xfId="1" applyFont="1" applyBorder="1" applyAlignment="1" applyProtection="1">
      <alignment horizontal="center" vertical="center" wrapText="1"/>
      <protection hidden="1"/>
    </xf>
    <xf numFmtId="0" fontId="15" fillId="7" borderId="48" xfId="0" applyFont="1" applyFill="1" applyBorder="1" applyAlignment="1" applyProtection="1">
      <alignment horizontal="center" vertical="center"/>
      <protection locked="0" hidden="1"/>
    </xf>
    <xf numFmtId="0" fontId="15" fillId="0" borderId="31" xfId="0" applyFont="1" applyBorder="1" applyAlignment="1" applyProtection="1">
      <alignment horizontal="left" vertical="center"/>
      <protection locked="0" hidden="1"/>
    </xf>
    <xf numFmtId="0" fontId="15" fillId="7" borderId="12" xfId="0" applyFont="1" applyFill="1" applyBorder="1" applyAlignment="1" applyProtection="1">
      <alignment vertical="center"/>
      <protection locked="0" hidden="1"/>
    </xf>
    <xf numFmtId="0" fontId="15" fillId="14" borderId="0" xfId="1" applyFont="1" applyFill="1" applyProtection="1">
      <protection hidden="1"/>
    </xf>
    <xf numFmtId="0" fontId="15" fillId="14" borderId="0" xfId="1" applyFont="1" applyFill="1" applyAlignment="1" applyProtection="1">
      <alignment horizontal="center"/>
      <protection hidden="1"/>
    </xf>
    <xf numFmtId="164" fontId="15" fillId="14" borderId="0" xfId="1" applyNumberFormat="1" applyFont="1" applyFill="1" applyProtection="1">
      <protection hidden="1"/>
    </xf>
    <xf numFmtId="0" fontId="17" fillId="14" borderId="5" xfId="1" applyFont="1" applyFill="1" applyBorder="1" applyAlignment="1" applyProtection="1">
      <alignment horizontal="center" vertical="center" wrapText="1"/>
      <protection hidden="1"/>
    </xf>
    <xf numFmtId="0" fontId="10" fillId="14" borderId="0" xfId="1" applyFont="1" applyFill="1" applyAlignment="1" applyProtection="1">
      <alignment horizontal="center" vertical="center" wrapText="1"/>
      <protection hidden="1"/>
    </xf>
    <xf numFmtId="0" fontId="17" fillId="14" borderId="6" xfId="1" applyFont="1" applyFill="1" applyBorder="1" applyAlignment="1" applyProtection="1">
      <alignment horizontal="center" vertical="center" wrapText="1"/>
      <protection hidden="1"/>
    </xf>
    <xf numFmtId="0" fontId="17" fillId="14" borderId="0" xfId="1" applyFont="1" applyFill="1" applyAlignment="1" applyProtection="1">
      <alignment horizontal="center" vertical="center" wrapText="1"/>
      <protection hidden="1"/>
    </xf>
    <xf numFmtId="0" fontId="18" fillId="14" borderId="0" xfId="2" applyFont="1" applyFill="1" applyAlignment="1" applyProtection="1">
      <alignment horizontal="center" vertical="center" wrapText="1"/>
      <protection hidden="1"/>
    </xf>
    <xf numFmtId="164" fontId="16" fillId="14" borderId="0" xfId="1" applyNumberFormat="1" applyFont="1" applyFill="1" applyProtection="1">
      <protection hidden="1"/>
    </xf>
    <xf numFmtId="0" fontId="39" fillId="14" borderId="0" xfId="1" applyFont="1" applyFill="1" applyAlignment="1" applyProtection="1">
      <alignment horizontal="center" vertical="center" wrapText="1"/>
      <protection hidden="1"/>
    </xf>
    <xf numFmtId="0" fontId="40" fillId="14" borderId="0" xfId="2" applyFont="1" applyFill="1" applyAlignment="1" applyProtection="1">
      <alignment horizontal="center" vertical="center" wrapText="1"/>
      <protection hidden="1"/>
    </xf>
    <xf numFmtId="0" fontId="37" fillId="14" borderId="0" xfId="1" applyFont="1" applyFill="1" applyProtection="1">
      <protection hidden="1"/>
    </xf>
    <xf numFmtId="0" fontId="39" fillId="14" borderId="0" xfId="1" applyFont="1" applyFill="1" applyProtection="1">
      <protection hidden="1"/>
    </xf>
    <xf numFmtId="0" fontId="37" fillId="14" borderId="0" xfId="0" applyFont="1" applyFill="1" applyAlignment="1" applyProtection="1">
      <alignment horizontal="left" vertical="center"/>
      <protection locked="0" hidden="1"/>
    </xf>
    <xf numFmtId="0" fontId="37" fillId="14" borderId="0" xfId="0" applyFont="1" applyFill="1" applyAlignment="1" applyProtection="1">
      <alignment horizontal="center" vertical="center"/>
      <protection locked="0" hidden="1"/>
    </xf>
    <xf numFmtId="0" fontId="0" fillId="14" borderId="0" xfId="0" applyFill="1" applyAlignment="1" applyProtection="1">
      <alignment horizontal="center" vertical="center"/>
      <protection locked="0" hidden="1"/>
    </xf>
    <xf numFmtId="0" fontId="37" fillId="14" borderId="0" xfId="0" applyFont="1" applyFill="1" applyAlignment="1" applyProtection="1">
      <alignment horizontal="center"/>
      <protection locked="0" hidden="1"/>
    </xf>
    <xf numFmtId="164" fontId="39" fillId="15" borderId="0" xfId="1" applyNumberFormat="1" applyFont="1" applyFill="1" applyProtection="1">
      <protection hidden="1"/>
    </xf>
    <xf numFmtId="0" fontId="39" fillId="14" borderId="0" xfId="1" applyFont="1" applyFill="1" applyAlignment="1" applyProtection="1">
      <alignment vertical="center"/>
      <protection hidden="1"/>
    </xf>
    <xf numFmtId="0" fontId="39" fillId="0" borderId="0" xfId="1" applyFont="1" applyAlignment="1" applyProtection="1">
      <alignment vertical="center"/>
      <protection hidden="1"/>
    </xf>
    <xf numFmtId="0" fontId="17" fillId="14" borderId="21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29" xfId="0" applyFill="1" applyBorder="1" applyAlignment="1">
      <alignment horizontal="center"/>
    </xf>
    <xf numFmtId="0" fontId="36" fillId="0" borderId="0" xfId="1" applyFont="1" applyAlignment="1" applyProtection="1">
      <alignment horizontal="right"/>
      <protection hidden="1"/>
    </xf>
    <xf numFmtId="0" fontId="15" fillId="0" borderId="74" xfId="0" applyFont="1" applyBorder="1" applyAlignment="1" applyProtection="1">
      <alignment vertical="center"/>
      <protection locked="0" hidden="1"/>
    </xf>
    <xf numFmtId="0" fontId="15" fillId="0" borderId="30" xfId="0" applyFont="1" applyBorder="1" applyAlignment="1" applyProtection="1">
      <alignment vertical="center"/>
      <protection locked="0" hidden="1"/>
    </xf>
    <xf numFmtId="164" fontId="17" fillId="5" borderId="10" xfId="1" applyNumberFormat="1" applyFont="1" applyFill="1" applyBorder="1" applyAlignment="1" applyProtection="1">
      <alignment vertical="center" wrapText="1"/>
      <protection hidden="1"/>
    </xf>
    <xf numFmtId="0" fontId="16" fillId="0" borderId="44" xfId="1" applyFont="1" applyBorder="1" applyAlignment="1" applyProtection="1">
      <alignment horizontal="center" vertical="center" wrapText="1"/>
      <protection hidden="1"/>
    </xf>
    <xf numFmtId="0" fontId="16" fillId="0" borderId="9" xfId="1" applyFont="1" applyBorder="1" applyProtection="1">
      <protection hidden="1"/>
    </xf>
    <xf numFmtId="0" fontId="16" fillId="0" borderId="59" xfId="1" applyFont="1" applyBorder="1" applyAlignment="1" applyProtection="1">
      <alignment horizontal="left" vertical="center"/>
      <protection hidden="1"/>
    </xf>
    <xf numFmtId="0" fontId="12" fillId="7" borderId="0" xfId="0" applyFont="1" applyFill="1" applyProtection="1">
      <protection hidden="1"/>
    </xf>
    <xf numFmtId="0" fontId="0" fillId="17" borderId="5" xfId="0" applyFill="1" applyBorder="1"/>
    <xf numFmtId="164" fontId="5" fillId="17" borderId="69" xfId="0" applyNumberFormat="1" applyFont="1" applyFill="1" applyBorder="1" applyProtection="1">
      <protection hidden="1"/>
    </xf>
    <xf numFmtId="0" fontId="0" fillId="17" borderId="21" xfId="0" applyFill="1" applyBorder="1"/>
    <xf numFmtId="164" fontId="5" fillId="17" borderId="22" xfId="0" applyNumberFormat="1" applyFont="1" applyFill="1" applyBorder="1" applyProtection="1">
      <protection hidden="1"/>
    </xf>
    <xf numFmtId="0" fontId="0" fillId="18" borderId="5" xfId="0" applyFill="1" applyBorder="1"/>
    <xf numFmtId="164" fontId="5" fillId="18" borderId="69" xfId="0" applyNumberFormat="1" applyFont="1" applyFill="1" applyBorder="1" applyProtection="1">
      <protection hidden="1"/>
    </xf>
    <xf numFmtId="0" fontId="0" fillId="18" borderId="21" xfId="0" applyFill="1" applyBorder="1"/>
    <xf numFmtId="164" fontId="5" fillId="18" borderId="22" xfId="0" applyNumberFormat="1" applyFont="1" applyFill="1" applyBorder="1" applyProtection="1">
      <protection hidden="1"/>
    </xf>
    <xf numFmtId="0" fontId="0" fillId="19" borderId="5" xfId="0" applyFill="1" applyBorder="1"/>
    <xf numFmtId="164" fontId="5" fillId="19" borderId="69" xfId="0" applyNumberFormat="1" applyFont="1" applyFill="1" applyBorder="1" applyProtection="1">
      <protection hidden="1"/>
    </xf>
    <xf numFmtId="0" fontId="0" fillId="19" borderId="21" xfId="0" applyFill="1" applyBorder="1"/>
    <xf numFmtId="164" fontId="5" fillId="19" borderId="22" xfId="0" applyNumberFormat="1" applyFont="1" applyFill="1" applyBorder="1" applyProtection="1">
      <protection hidden="1"/>
    </xf>
    <xf numFmtId="166" fontId="5" fillId="7" borderId="29" xfId="0" applyNumberFormat="1" applyFont="1" applyFill="1" applyBorder="1" applyProtection="1">
      <protection hidden="1"/>
    </xf>
    <xf numFmtId="1" fontId="0" fillId="21" borderId="5" xfId="0" applyNumberFormat="1" applyFill="1" applyBorder="1"/>
    <xf numFmtId="0" fontId="0" fillId="21" borderId="5" xfId="0" applyFill="1" applyBorder="1"/>
    <xf numFmtId="166" fontId="5" fillId="21" borderId="69" xfId="0" applyNumberFormat="1" applyFont="1" applyFill="1" applyBorder="1" applyProtection="1">
      <protection hidden="1"/>
    </xf>
    <xf numFmtId="1" fontId="0" fillId="21" borderId="0" xfId="0" applyNumberFormat="1" applyFill="1"/>
    <xf numFmtId="0" fontId="0" fillId="21" borderId="0" xfId="0" applyFill="1"/>
    <xf numFmtId="166" fontId="5" fillId="21" borderId="29" xfId="0" applyNumberFormat="1" applyFont="1" applyFill="1" applyBorder="1" applyProtection="1">
      <protection hidden="1"/>
    </xf>
    <xf numFmtId="0" fontId="0" fillId="20" borderId="0" xfId="0" applyFill="1"/>
    <xf numFmtId="166" fontId="5" fillId="20" borderId="29" xfId="0" applyNumberFormat="1" applyFont="1" applyFill="1" applyBorder="1" applyProtection="1">
      <protection hidden="1"/>
    </xf>
    <xf numFmtId="0" fontId="0" fillId="13" borderId="0" xfId="0" applyFill="1"/>
    <xf numFmtId="166" fontId="5" fillId="13" borderId="29" xfId="0" applyNumberFormat="1" applyFont="1" applyFill="1" applyBorder="1" applyProtection="1">
      <protection hidden="1"/>
    </xf>
    <xf numFmtId="0" fontId="0" fillId="8" borderId="0" xfId="0" applyFill="1"/>
    <xf numFmtId="166" fontId="5" fillId="8" borderId="29" xfId="0" applyNumberFormat="1" applyFont="1" applyFill="1" applyBorder="1" applyProtection="1">
      <protection hidden="1"/>
    </xf>
    <xf numFmtId="164" fontId="5" fillId="8" borderId="29" xfId="0" applyNumberFormat="1" applyFont="1" applyFill="1" applyBorder="1" applyProtection="1">
      <protection hidden="1"/>
    </xf>
    <xf numFmtId="1" fontId="0" fillId="0" borderId="0" xfId="0" applyNumberFormat="1"/>
    <xf numFmtId="1" fontId="0" fillId="21" borderId="7" xfId="0" applyNumberFormat="1" applyFill="1" applyBorder="1"/>
    <xf numFmtId="1" fontId="0" fillId="21" borderId="15" xfId="0" applyNumberFormat="1" applyFill="1" applyBorder="1"/>
    <xf numFmtId="0" fontId="2" fillId="7" borderId="0" xfId="1" applyFont="1" applyFill="1" applyAlignment="1" applyProtection="1">
      <alignment horizontal="center"/>
      <protection hidden="1"/>
    </xf>
    <xf numFmtId="0" fontId="11" fillId="7" borderId="0" xfId="1" applyFont="1" applyFill="1" applyProtection="1">
      <protection hidden="1"/>
    </xf>
    <xf numFmtId="0" fontId="2" fillId="7" borderId="0" xfId="1" applyFont="1" applyFill="1" applyProtection="1">
      <protection hidden="1"/>
    </xf>
    <xf numFmtId="0" fontId="11" fillId="7" borderId="59" xfId="1" applyFont="1" applyFill="1" applyBorder="1" applyAlignment="1" applyProtection="1">
      <alignment horizontal="center"/>
      <protection hidden="1"/>
    </xf>
    <xf numFmtId="0" fontId="2" fillId="7" borderId="7" xfId="1" applyFont="1" applyFill="1" applyBorder="1" applyAlignment="1" applyProtection="1">
      <alignment horizontal="center"/>
      <protection hidden="1"/>
    </xf>
    <xf numFmtId="14" fontId="0" fillId="7" borderId="0" xfId="0" applyNumberFormat="1" applyFill="1" applyAlignment="1">
      <alignment horizontal="right"/>
    </xf>
    <xf numFmtId="0" fontId="12" fillId="7" borderId="74" xfId="0" applyFont="1" applyFill="1" applyBorder="1" applyProtection="1">
      <protection hidden="1"/>
    </xf>
    <xf numFmtId="0" fontId="12" fillId="7" borderId="7" xfId="0" applyFont="1" applyFill="1" applyBorder="1" applyProtection="1">
      <protection hidden="1"/>
    </xf>
    <xf numFmtId="0" fontId="5" fillId="21" borderId="7" xfId="0" applyFont="1" applyFill="1" applyBorder="1" applyProtection="1">
      <protection hidden="1"/>
    </xf>
    <xf numFmtId="0" fontId="5" fillId="21" borderId="15" xfId="0" applyFont="1" applyFill="1" applyBorder="1" applyProtection="1">
      <protection hidden="1"/>
    </xf>
    <xf numFmtId="0" fontId="5" fillId="21" borderId="15" xfId="0" applyFont="1" applyFill="1" applyBorder="1"/>
    <xf numFmtId="0" fontId="5" fillId="13" borderId="15" xfId="0" applyFont="1" applyFill="1" applyBorder="1"/>
    <xf numFmtId="0" fontId="5" fillId="20" borderId="15" xfId="0" applyFont="1" applyFill="1" applyBorder="1"/>
    <xf numFmtId="0" fontId="5" fillId="8" borderId="15" xfId="0" applyFont="1" applyFill="1" applyBorder="1"/>
    <xf numFmtId="0" fontId="5" fillId="19" borderId="7" xfId="0" applyFont="1" applyFill="1" applyBorder="1"/>
    <xf numFmtId="0" fontId="5" fillId="19" borderId="18" xfId="0" applyFont="1" applyFill="1" applyBorder="1"/>
    <xf numFmtId="0" fontId="5" fillId="18" borderId="7" xfId="0" applyFont="1" applyFill="1" applyBorder="1"/>
    <xf numFmtId="0" fontId="5" fillId="18" borderId="18" xfId="0" applyFont="1" applyFill="1" applyBorder="1"/>
    <xf numFmtId="0" fontId="5" fillId="17" borderId="7" xfId="0" applyFont="1" applyFill="1" applyBorder="1"/>
    <xf numFmtId="0" fontId="5" fillId="17" borderId="18" xfId="0" applyFont="1" applyFill="1" applyBorder="1"/>
    <xf numFmtId="1" fontId="0" fillId="13" borderId="15" xfId="0" applyNumberFormat="1" applyFill="1" applyBorder="1"/>
    <xf numFmtId="1" fontId="0" fillId="13" borderId="7" xfId="0" applyNumberFormat="1" applyFill="1" applyBorder="1"/>
    <xf numFmtId="0" fontId="0" fillId="13" borderId="5" xfId="0" applyFill="1" applyBorder="1"/>
    <xf numFmtId="0" fontId="5" fillId="13" borderId="7" xfId="0" applyFont="1" applyFill="1" applyBorder="1"/>
    <xf numFmtId="166" fontId="5" fillId="13" borderId="69" xfId="0" applyNumberFormat="1" applyFont="1" applyFill="1" applyBorder="1" applyProtection="1">
      <protection hidden="1"/>
    </xf>
    <xf numFmtId="1" fontId="0" fillId="13" borderId="18" xfId="0" applyNumberFormat="1" applyFill="1" applyBorder="1"/>
    <xf numFmtId="0" fontId="0" fillId="13" borderId="21" xfId="0" applyFill="1" applyBorder="1"/>
    <xf numFmtId="0" fontId="5" fillId="13" borderId="18" xfId="0" applyFont="1" applyFill="1" applyBorder="1"/>
    <xf numFmtId="166" fontId="5" fillId="13" borderId="22" xfId="0" applyNumberFormat="1" applyFont="1" applyFill="1" applyBorder="1" applyProtection="1">
      <protection hidden="1"/>
    </xf>
    <xf numFmtId="1" fontId="0" fillId="20" borderId="15" xfId="0" applyNumberFormat="1" applyFill="1" applyBorder="1"/>
    <xf numFmtId="1" fontId="0" fillId="8" borderId="15" xfId="0" applyNumberFormat="1" applyFill="1" applyBorder="1"/>
    <xf numFmtId="1" fontId="0" fillId="8" borderId="7" xfId="0" applyNumberFormat="1" applyFill="1" applyBorder="1"/>
    <xf numFmtId="0" fontId="0" fillId="8" borderId="5" xfId="0" applyFill="1" applyBorder="1"/>
    <xf numFmtId="0" fontId="5" fillId="8" borderId="7" xfId="0" applyFont="1" applyFill="1" applyBorder="1"/>
    <xf numFmtId="166" fontId="5" fillId="8" borderId="69" xfId="0" applyNumberFormat="1" applyFont="1" applyFill="1" applyBorder="1" applyProtection="1">
      <protection hidden="1"/>
    </xf>
    <xf numFmtId="1" fontId="0" fillId="8" borderId="18" xfId="0" applyNumberFormat="1" applyFill="1" applyBorder="1"/>
    <xf numFmtId="0" fontId="0" fillId="8" borderId="21" xfId="0" applyFill="1" applyBorder="1"/>
    <xf numFmtId="0" fontId="5" fillId="8" borderId="18" xfId="0" applyFont="1" applyFill="1" applyBorder="1"/>
    <xf numFmtId="164" fontId="5" fillId="8" borderId="22" xfId="0" applyNumberFormat="1" applyFont="1" applyFill="1" applyBorder="1" applyProtection="1">
      <protection hidden="1"/>
    </xf>
    <xf numFmtId="1" fontId="0" fillId="16" borderId="15" xfId="0" applyNumberFormat="1" applyFill="1" applyBorder="1"/>
    <xf numFmtId="1" fontId="0" fillId="18" borderId="7" xfId="0" applyNumberFormat="1" applyFill="1" applyBorder="1"/>
    <xf numFmtId="1" fontId="0" fillId="18" borderId="18" xfId="0" applyNumberFormat="1" applyFill="1" applyBorder="1"/>
    <xf numFmtId="1" fontId="0" fillId="17" borderId="7" xfId="0" applyNumberFormat="1" applyFill="1" applyBorder="1"/>
    <xf numFmtId="1" fontId="0" fillId="17" borderId="18" xfId="0" applyNumberFormat="1" applyFill="1" applyBorder="1"/>
    <xf numFmtId="0" fontId="0" fillId="16" borderId="0" xfId="0" applyFill="1"/>
    <xf numFmtId="0" fontId="5" fillId="16" borderId="15" xfId="0" applyFont="1" applyFill="1" applyBorder="1"/>
    <xf numFmtId="164" fontId="5" fillId="16" borderId="29" xfId="0" applyNumberFormat="1" applyFont="1" applyFill="1" applyBorder="1" applyProtection="1">
      <protection hidden="1"/>
    </xf>
    <xf numFmtId="1" fontId="0" fillId="19" borderId="7" xfId="0" applyNumberFormat="1" applyFill="1" applyBorder="1"/>
    <xf numFmtId="1" fontId="0" fillId="19" borderId="18" xfId="0" applyNumberFormat="1" applyFill="1" applyBorder="1"/>
    <xf numFmtId="1" fontId="0" fillId="22" borderId="15" xfId="0" applyNumberFormat="1" applyFill="1" applyBorder="1"/>
    <xf numFmtId="0" fontId="0" fillId="22" borderId="0" xfId="0" applyFill="1"/>
    <xf numFmtId="0" fontId="5" fillId="22" borderId="15" xfId="0" applyFont="1" applyFill="1" applyBorder="1"/>
    <xf numFmtId="164" fontId="5" fillId="22" borderId="29" xfId="0" applyNumberFormat="1" applyFont="1" applyFill="1" applyBorder="1" applyProtection="1">
      <protection hidden="1"/>
    </xf>
    <xf numFmtId="0" fontId="34" fillId="0" borderId="17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0" fillId="0" borderId="6" xfId="0" applyBorder="1"/>
    <xf numFmtId="0" fontId="0" fillId="0" borderId="38" xfId="0" applyBorder="1"/>
    <xf numFmtId="0" fontId="0" fillId="0" borderId="42" xfId="0" applyBorder="1"/>
    <xf numFmtId="0" fontId="0" fillId="0" borderId="19" xfId="0" applyBorder="1"/>
    <xf numFmtId="0" fontId="0" fillId="9" borderId="59" xfId="0" applyFill="1" applyBorder="1"/>
    <xf numFmtId="0" fontId="0" fillId="9" borderId="7" xfId="0" applyFill="1" applyBorder="1"/>
    <xf numFmtId="0" fontId="0" fillId="9" borderId="15" xfId="0" applyFill="1" applyBorder="1"/>
    <xf numFmtId="0" fontId="0" fillId="9" borderId="18" xfId="0" applyFill="1" applyBorder="1"/>
    <xf numFmtId="0" fontId="0" fillId="0" borderId="14" xfId="0" applyBorder="1"/>
    <xf numFmtId="0" fontId="11" fillId="7" borderId="9" xfId="1" applyFont="1" applyFill="1" applyBorder="1" applyAlignment="1" applyProtection="1">
      <alignment horizontal="center"/>
      <protection hidden="1"/>
    </xf>
    <xf numFmtId="0" fontId="42" fillId="7" borderId="0" xfId="0" applyFont="1" applyFill="1"/>
    <xf numFmtId="0" fontId="42" fillId="0" borderId="0" xfId="0" applyFont="1"/>
    <xf numFmtId="0" fontId="43" fillId="0" borderId="0" xfId="0" applyFont="1" applyAlignment="1">
      <alignment vertical="center"/>
    </xf>
    <xf numFmtId="0" fontId="44" fillId="0" borderId="0" xfId="0" applyFont="1"/>
    <xf numFmtId="0" fontId="5" fillId="7" borderId="9" xfId="0" applyFont="1" applyFill="1" applyBorder="1" applyAlignment="1" applyProtection="1">
      <alignment horizontal="left"/>
      <protection hidden="1"/>
    </xf>
    <xf numFmtId="0" fontId="2" fillId="7" borderId="9" xfId="1" applyFont="1" applyFill="1" applyBorder="1" applyAlignment="1" applyProtection="1">
      <alignment horizontal="left"/>
      <protection hidden="1"/>
    </xf>
    <xf numFmtId="0" fontId="2" fillId="7" borderId="0" xfId="0" applyFont="1" applyFill="1" applyAlignment="1">
      <alignment horizontal="left"/>
    </xf>
    <xf numFmtId="1" fontId="8" fillId="10" borderId="0" xfId="0" applyNumberFormat="1" applyFont="1" applyFill="1"/>
    <xf numFmtId="0" fontId="15" fillId="0" borderId="65" xfId="0" applyFont="1" applyBorder="1" applyAlignment="1" applyProtection="1">
      <alignment vertical="center"/>
      <protection locked="0" hidden="1"/>
    </xf>
    <xf numFmtId="0" fontId="15" fillId="0" borderId="43" xfId="0" applyFont="1" applyBorder="1" applyAlignment="1" applyProtection="1">
      <alignment vertical="center"/>
      <protection locked="0" hidden="1"/>
    </xf>
    <xf numFmtId="0" fontId="15" fillId="0" borderId="34" xfId="0" applyFont="1" applyBorder="1" applyAlignment="1" applyProtection="1">
      <alignment vertical="center"/>
      <protection locked="0" hidden="1"/>
    </xf>
    <xf numFmtId="0" fontId="15" fillId="0" borderId="12" xfId="0" applyFont="1" applyBorder="1" applyAlignment="1" applyProtection="1">
      <alignment vertical="center"/>
      <protection locked="0" hidden="1"/>
    </xf>
    <xf numFmtId="164" fontId="16" fillId="2" borderId="46" xfId="1" applyNumberFormat="1" applyFont="1" applyFill="1" applyBorder="1" applyAlignment="1" applyProtection="1">
      <alignment vertical="center"/>
      <protection hidden="1"/>
    </xf>
    <xf numFmtId="0" fontId="15" fillId="7" borderId="41" xfId="0" applyFont="1" applyFill="1" applyBorder="1" applyAlignment="1" applyProtection="1">
      <alignment vertical="center"/>
      <protection locked="0" hidden="1"/>
    </xf>
    <xf numFmtId="164" fontId="2" fillId="7" borderId="0" xfId="1" applyNumberFormat="1" applyFont="1" applyFill="1" applyAlignment="1" applyProtection="1">
      <alignment horizontal="center"/>
      <protection hidden="1"/>
    </xf>
    <xf numFmtId="0" fontId="13" fillId="7" borderId="0" xfId="1" applyFont="1" applyFill="1" applyAlignment="1" applyProtection="1">
      <alignment horizontal="center" vertical="center"/>
      <protection hidden="1"/>
    </xf>
    <xf numFmtId="0" fontId="11" fillId="7" borderId="0" xfId="1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11" fillId="7" borderId="84" xfId="1" applyFont="1" applyFill="1" applyBorder="1" applyAlignment="1" applyProtection="1">
      <alignment horizontal="center"/>
      <protection hidden="1"/>
    </xf>
    <xf numFmtId="164" fontId="2" fillId="7" borderId="84" xfId="1" applyNumberFormat="1" applyFont="1" applyFill="1" applyBorder="1" applyAlignment="1" applyProtection="1">
      <alignment horizontal="center"/>
      <protection hidden="1"/>
    </xf>
    <xf numFmtId="0" fontId="13" fillId="7" borderId="85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16" fillId="0" borderId="38" xfId="1" applyFont="1" applyBorder="1" applyProtection="1">
      <protection hidden="1"/>
    </xf>
    <xf numFmtId="0" fontId="15" fillId="0" borderId="65" xfId="0" applyFont="1" applyBorder="1" applyAlignment="1" applyProtection="1">
      <alignment horizontal="left" vertical="center"/>
      <protection locked="0" hidden="1"/>
    </xf>
    <xf numFmtId="164" fontId="16" fillId="2" borderId="8" xfId="1" applyNumberFormat="1" applyFont="1" applyFill="1" applyBorder="1" applyAlignment="1" applyProtection="1">
      <alignment vertical="center"/>
      <protection hidden="1"/>
    </xf>
    <xf numFmtId="0" fontId="39" fillId="0" borderId="33" xfId="1" applyFont="1" applyBorder="1" applyProtection="1">
      <protection hidden="1"/>
    </xf>
    <xf numFmtId="0" fontId="39" fillId="7" borderId="33" xfId="1" applyFont="1" applyFill="1" applyBorder="1" applyProtection="1">
      <protection hidden="1"/>
    </xf>
    <xf numFmtId="0" fontId="39" fillId="7" borderId="19" xfId="1" applyFont="1" applyFill="1" applyBorder="1" applyProtection="1">
      <protection hidden="1"/>
    </xf>
    <xf numFmtId="0" fontId="0" fillId="7" borderId="41" xfId="0" applyFill="1" applyBorder="1" applyAlignment="1" applyProtection="1">
      <alignment horizontal="left" vertical="center"/>
      <protection locked="0" hidden="1"/>
    </xf>
    <xf numFmtId="0" fontId="37" fillId="7" borderId="41" xfId="0" applyFont="1" applyFill="1" applyBorder="1" applyAlignment="1" applyProtection="1">
      <alignment horizontal="center" vertical="center"/>
      <protection locked="0" hidden="1"/>
    </xf>
    <xf numFmtId="0" fontId="37" fillId="7" borderId="41" xfId="0" applyFont="1" applyFill="1" applyBorder="1" applyAlignment="1" applyProtection="1">
      <alignment horizontal="center"/>
      <protection locked="0" hidden="1"/>
    </xf>
    <xf numFmtId="0" fontId="39" fillId="0" borderId="42" xfId="1" applyFont="1" applyBorder="1" applyProtection="1">
      <protection hidden="1"/>
    </xf>
    <xf numFmtId="0" fontId="0" fillId="0" borderId="43" xfId="0" applyBorder="1" applyAlignment="1" applyProtection="1">
      <alignment horizontal="left" vertical="center"/>
      <protection locked="0" hidden="1"/>
    </xf>
    <xf numFmtId="0" fontId="37" fillId="0" borderId="43" xfId="0" applyFont="1" applyBorder="1" applyAlignment="1" applyProtection="1">
      <alignment horizontal="center" vertical="center"/>
      <protection locked="0" hidden="1"/>
    </xf>
    <xf numFmtId="0" fontId="37" fillId="0" borderId="43" xfId="0" applyFont="1" applyBorder="1" applyAlignment="1" applyProtection="1">
      <alignment horizontal="center"/>
      <protection locked="0" hidden="1"/>
    </xf>
    <xf numFmtId="164" fontId="39" fillId="2" borderId="46" xfId="1" applyNumberFormat="1" applyFont="1" applyFill="1" applyBorder="1" applyProtection="1">
      <protection hidden="1"/>
    </xf>
    <xf numFmtId="0" fontId="39" fillId="0" borderId="85" xfId="1" applyFont="1" applyBorder="1" applyAlignment="1" applyProtection="1">
      <alignment vertical="center"/>
      <protection hidden="1"/>
    </xf>
    <xf numFmtId="0" fontId="39" fillId="0" borderId="84" xfId="1" applyFont="1" applyBorder="1" applyAlignment="1" applyProtection="1">
      <alignment vertical="center"/>
      <protection hidden="1"/>
    </xf>
    <xf numFmtId="0" fontId="39" fillId="0" borderId="84" xfId="1" applyFont="1" applyBorder="1" applyAlignment="1" applyProtection="1">
      <alignment horizontal="center" vertical="center" wrapText="1"/>
      <protection hidden="1"/>
    </xf>
    <xf numFmtId="0" fontId="39" fillId="4" borderId="84" xfId="1" applyFont="1" applyFill="1" applyBorder="1" applyAlignment="1" applyProtection="1">
      <alignment horizontal="center" vertical="center" wrapText="1"/>
      <protection hidden="1"/>
    </xf>
    <xf numFmtId="0" fontId="37" fillId="7" borderId="12" xfId="0" applyFont="1" applyFill="1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24" fillId="0" borderId="0" xfId="1" applyFont="1" applyAlignment="1" applyProtection="1">
      <alignment horizontal="left" vertical="center"/>
      <protection hidden="1"/>
    </xf>
    <xf numFmtId="0" fontId="15" fillId="7" borderId="12" xfId="0" applyFont="1" applyFill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0" fillId="7" borderId="41" xfId="0" applyFill="1" applyBorder="1" applyAlignment="1" applyProtection="1">
      <alignment horizontal="center" vertical="center"/>
      <protection locked="0" hidden="1"/>
    </xf>
    <xf numFmtId="14" fontId="22" fillId="0" borderId="0" xfId="1" applyNumberFormat="1" applyFont="1" applyAlignment="1" applyProtection="1">
      <alignment horizontal="center" vertical="center"/>
      <protection hidden="1"/>
    </xf>
    <xf numFmtId="0" fontId="15" fillId="7" borderId="41" xfId="0" applyFont="1" applyFill="1" applyBorder="1" applyAlignment="1" applyProtection="1">
      <alignment horizontal="center" vertical="center"/>
      <protection locked="0" hidden="1"/>
    </xf>
    <xf numFmtId="0" fontId="16" fillId="0" borderId="9" xfId="1" applyFont="1" applyBorder="1" applyAlignment="1" applyProtection="1">
      <alignment horizontal="center" vertical="center" wrapText="1"/>
      <protection hidden="1"/>
    </xf>
    <xf numFmtId="0" fontId="16" fillId="0" borderId="10" xfId="1" applyFont="1" applyBorder="1" applyAlignment="1" applyProtection="1">
      <alignment horizontal="center" vertical="center" wrapText="1"/>
      <protection hidden="1"/>
    </xf>
    <xf numFmtId="0" fontId="15" fillId="0" borderId="30" xfId="0" applyFont="1" applyBorder="1" applyAlignment="1" applyProtection="1">
      <alignment horizontal="center" vertical="center"/>
      <protection locked="0" hidden="1"/>
    </xf>
    <xf numFmtId="0" fontId="25" fillId="0" borderId="0" xfId="1" applyFont="1" applyAlignment="1" applyProtection="1">
      <alignment horizontal="center"/>
      <protection hidden="1"/>
    </xf>
    <xf numFmtId="0" fontId="16" fillId="2" borderId="52" xfId="1" applyFont="1" applyFill="1" applyBorder="1" applyAlignment="1" applyProtection="1">
      <alignment horizontal="left" vertical="top"/>
      <protection hidden="1"/>
    </xf>
    <xf numFmtId="0" fontId="16" fillId="2" borderId="57" xfId="1" applyFont="1" applyFill="1" applyBorder="1" applyAlignment="1" applyProtection="1">
      <alignment horizontal="left" vertical="top"/>
      <protection hidden="1"/>
    </xf>
    <xf numFmtId="0" fontId="16" fillId="2" borderId="55" xfId="1" applyFont="1" applyFill="1" applyBorder="1" applyAlignment="1" applyProtection="1">
      <alignment horizontal="left" vertical="top"/>
      <protection hidden="1"/>
    </xf>
    <xf numFmtId="0" fontId="16" fillId="2" borderId="53" xfId="1" applyFont="1" applyFill="1" applyBorder="1" applyAlignment="1" applyProtection="1">
      <alignment horizontal="left" vertical="top"/>
      <protection hidden="1"/>
    </xf>
    <xf numFmtId="0" fontId="16" fillId="2" borderId="54" xfId="1" applyFont="1" applyFill="1" applyBorder="1" applyAlignment="1" applyProtection="1">
      <alignment horizontal="left" vertical="top"/>
      <protection hidden="1"/>
    </xf>
    <xf numFmtId="0" fontId="16" fillId="2" borderId="14" xfId="1" applyFont="1" applyFill="1" applyBorder="1" applyAlignment="1" applyProtection="1">
      <alignment horizontal="center" vertical="top"/>
      <protection hidden="1"/>
    </xf>
    <xf numFmtId="0" fontId="16" fillId="2" borderId="26" xfId="1" applyFont="1" applyFill="1" applyBorder="1" applyAlignment="1" applyProtection="1">
      <alignment horizontal="center" vertical="top"/>
      <protection hidden="1"/>
    </xf>
    <xf numFmtId="0" fontId="16" fillId="2" borderId="23" xfId="1" applyFont="1" applyFill="1" applyBorder="1" applyAlignment="1" applyProtection="1">
      <alignment horizontal="center" vertical="top"/>
      <protection hidden="1"/>
    </xf>
    <xf numFmtId="0" fontId="35" fillId="0" borderId="17" xfId="3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17" fillId="0" borderId="49" xfId="1" applyFont="1" applyBorder="1" applyAlignment="1" applyProtection="1">
      <alignment horizontal="center" vertical="center" wrapText="1"/>
      <protection locked="0" hidden="1"/>
    </xf>
    <xf numFmtId="0" fontId="17" fillId="0" borderId="58" xfId="1" applyFont="1" applyBorder="1" applyAlignment="1" applyProtection="1">
      <alignment horizontal="center" vertical="center" wrapText="1"/>
      <protection locked="0" hidden="1"/>
    </xf>
    <xf numFmtId="0" fontId="17" fillId="0" borderId="56" xfId="1" applyFont="1" applyBorder="1" applyAlignment="1" applyProtection="1">
      <alignment horizontal="center" vertical="center" wrapText="1"/>
      <protection locked="0" hidden="1"/>
    </xf>
    <xf numFmtId="0" fontId="17" fillId="0" borderId="50" xfId="1" applyFont="1" applyBorder="1" applyAlignment="1" applyProtection="1">
      <alignment horizontal="center" vertical="center" wrapText="1"/>
      <protection locked="0" hidden="1"/>
    </xf>
    <xf numFmtId="0" fontId="17" fillId="0" borderId="51" xfId="1" applyFont="1" applyBorder="1" applyAlignment="1" applyProtection="1">
      <alignment horizontal="center" vertical="center" wrapText="1"/>
      <protection locked="0" hidden="1"/>
    </xf>
    <xf numFmtId="0" fontId="15" fillId="0" borderId="27" xfId="2" applyFont="1" applyBorder="1" applyAlignment="1" applyProtection="1">
      <alignment horizontal="center" vertical="center" wrapText="1"/>
      <protection hidden="1"/>
    </xf>
    <xf numFmtId="0" fontId="15" fillId="0" borderId="28" xfId="2" applyFont="1" applyBorder="1" applyAlignment="1" applyProtection="1">
      <alignment horizontal="center" vertical="center" wrapText="1"/>
      <protection hidden="1"/>
    </xf>
    <xf numFmtId="0" fontId="15" fillId="0" borderId="45" xfId="2" applyFont="1" applyBorder="1" applyAlignment="1" applyProtection="1">
      <alignment horizontal="center" vertical="center" wrapText="1"/>
      <protection hidden="1"/>
    </xf>
    <xf numFmtId="0" fontId="16" fillId="0" borderId="72" xfId="1" applyFont="1" applyBorder="1" applyAlignment="1" applyProtection="1">
      <alignment horizontal="center" vertical="center" wrapText="1"/>
      <protection hidden="1"/>
    </xf>
    <xf numFmtId="0" fontId="15" fillId="0" borderId="80" xfId="0" applyFont="1" applyBorder="1" applyAlignment="1" applyProtection="1">
      <alignment horizontal="center" vertical="center"/>
      <protection locked="0" hidden="1"/>
    </xf>
    <xf numFmtId="0" fontId="15" fillId="0" borderId="74" xfId="0" applyFont="1" applyBorder="1" applyAlignment="1" applyProtection="1">
      <alignment horizontal="center" vertical="center"/>
      <protection locked="0" hidden="1"/>
    </xf>
    <xf numFmtId="0" fontId="16" fillId="14" borderId="0" xfId="1" applyFont="1" applyFill="1" applyAlignment="1" applyProtection="1">
      <alignment horizontal="left" vertical="center"/>
      <protection hidden="1"/>
    </xf>
    <xf numFmtId="0" fontId="37" fillId="0" borderId="43" xfId="0" applyFont="1" applyBorder="1" applyAlignment="1" applyProtection="1">
      <alignment horizontal="center" vertical="center"/>
      <protection locked="0" hidden="1"/>
    </xf>
    <xf numFmtId="0" fontId="39" fillId="0" borderId="84" xfId="1" applyFont="1" applyBorder="1" applyAlignment="1" applyProtection="1">
      <alignment horizontal="center" vertical="center" wrapText="1"/>
      <protection hidden="1"/>
    </xf>
    <xf numFmtId="0" fontId="17" fillId="0" borderId="3" xfId="1" applyFont="1" applyBorder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0" fontId="17" fillId="0" borderId="25" xfId="1" applyFont="1" applyBorder="1" applyAlignment="1" applyProtection="1">
      <alignment horizontal="center" vertical="center" wrapText="1"/>
      <protection hidden="1"/>
    </xf>
    <xf numFmtId="0" fontId="16" fillId="2" borderId="1" xfId="1" applyFont="1" applyFill="1" applyBorder="1" applyAlignment="1" applyProtection="1">
      <alignment horizontal="left" vertical="top"/>
      <protection hidden="1"/>
    </xf>
    <xf numFmtId="0" fontId="16" fillId="2" borderId="2" xfId="1" applyFont="1" applyFill="1" applyBorder="1" applyAlignment="1" applyProtection="1">
      <alignment horizontal="left" vertical="top"/>
      <protection hidden="1"/>
    </xf>
    <xf numFmtId="0" fontId="16" fillId="2" borderId="24" xfId="1" applyFont="1" applyFill="1" applyBorder="1" applyAlignment="1" applyProtection="1">
      <alignment horizontal="left" vertical="top"/>
      <protection hidden="1"/>
    </xf>
    <xf numFmtId="0" fontId="41" fillId="0" borderId="0" xfId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38" xfId="0" applyFont="1" applyBorder="1" applyAlignment="1" applyProtection="1">
      <alignment horizontal="left" vertical="top"/>
      <protection hidden="1"/>
    </xf>
    <xf numFmtId="0" fontId="9" fillId="0" borderId="30" xfId="0" applyFont="1" applyBorder="1" applyAlignment="1" applyProtection="1">
      <alignment horizontal="left" vertical="top"/>
      <protection hidden="1"/>
    </xf>
    <xf numFmtId="0" fontId="10" fillId="0" borderId="30" xfId="0" applyFont="1" applyBorder="1" applyAlignment="1" applyProtection="1">
      <alignment horizontal="right" wrapText="1"/>
      <protection hidden="1"/>
    </xf>
    <xf numFmtId="164" fontId="10" fillId="6" borderId="8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13" xfId="0" applyNumberFormat="1" applyFont="1" applyFill="1" applyBorder="1" applyAlignment="1" applyProtection="1">
      <alignment horizontal="center" textRotation="90" wrapText="1"/>
      <protection hidden="1"/>
    </xf>
    <xf numFmtId="0" fontId="11" fillId="0" borderId="33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 readingOrder="2"/>
      <protection hidden="1"/>
    </xf>
    <xf numFmtId="0" fontId="10" fillId="0" borderId="12" xfId="0" applyFont="1" applyBorder="1" applyAlignment="1">
      <alignment horizontal="center" textRotation="90" wrapText="1"/>
    </xf>
    <xf numFmtId="0" fontId="10" fillId="13" borderId="12" xfId="0" applyFont="1" applyFill="1" applyBorder="1" applyAlignment="1">
      <alignment horizontal="center" textRotation="90" wrapText="1"/>
    </xf>
    <xf numFmtId="0" fontId="10" fillId="10" borderId="12" xfId="0" applyFont="1" applyFill="1" applyBorder="1" applyAlignment="1">
      <alignment horizontal="center" textRotation="90" wrapText="1"/>
    </xf>
    <xf numFmtId="0" fontId="0" fillId="11" borderId="21" xfId="0" applyFill="1" applyBorder="1" applyAlignment="1" applyProtection="1">
      <alignment horizontal="center"/>
      <protection hidden="1"/>
    </xf>
    <xf numFmtId="0" fontId="10" fillId="13" borderId="48" xfId="0" applyFont="1" applyFill="1" applyBorder="1" applyAlignment="1">
      <alignment horizontal="center" textRotation="90" wrapText="1"/>
    </xf>
    <xf numFmtId="0" fontId="10" fillId="13" borderId="43" xfId="0" applyFont="1" applyFill="1" applyBorder="1" applyAlignment="1">
      <alignment horizontal="center" textRotation="90" wrapText="1"/>
    </xf>
    <xf numFmtId="0" fontId="10" fillId="0" borderId="48" xfId="0" applyFont="1" applyBorder="1" applyAlignment="1">
      <alignment horizontal="center" textRotation="90" wrapText="1"/>
    </xf>
    <xf numFmtId="0" fontId="10" fillId="0" borderId="43" xfId="0" applyFont="1" applyBorder="1" applyAlignment="1">
      <alignment horizontal="center" textRotation="90" wrapText="1"/>
    </xf>
    <xf numFmtId="0" fontId="10" fillId="10" borderId="48" xfId="0" applyFont="1" applyFill="1" applyBorder="1" applyAlignment="1">
      <alignment horizontal="center" textRotation="90" wrapText="1"/>
    </xf>
    <xf numFmtId="0" fontId="10" fillId="10" borderId="43" xfId="0" applyFont="1" applyFill="1" applyBorder="1" applyAlignment="1">
      <alignment horizontal="center" textRotation="90" wrapText="1"/>
    </xf>
    <xf numFmtId="0" fontId="0" fillId="12" borderId="21" xfId="0" applyFill="1" applyBorder="1" applyAlignment="1" applyProtection="1">
      <alignment horizontal="center"/>
      <protection hidden="1"/>
    </xf>
    <xf numFmtId="0" fontId="8" fillId="12" borderId="21" xfId="0" applyFont="1" applyFill="1" applyBorder="1" applyAlignment="1" applyProtection="1">
      <alignment horizontal="center"/>
      <protection hidden="1"/>
    </xf>
    <xf numFmtId="0" fontId="8" fillId="11" borderId="21" xfId="0" applyFont="1" applyFill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 vertical="center" textRotation="90" wrapText="1" readingOrder="2"/>
      <protection hidden="1"/>
    </xf>
    <xf numFmtId="0" fontId="10" fillId="0" borderId="12" xfId="0" applyFont="1" applyBorder="1" applyAlignment="1" applyProtection="1">
      <alignment horizontal="center" textRotation="90" wrapText="1"/>
      <protection hidden="1"/>
    </xf>
    <xf numFmtId="0" fontId="10" fillId="0" borderId="41" xfId="0" applyFont="1" applyBorder="1" applyAlignment="1" applyProtection="1">
      <alignment horizontal="center" textRotation="90" wrapText="1"/>
      <protection hidden="1"/>
    </xf>
    <xf numFmtId="0" fontId="8" fillId="12" borderId="9" xfId="0" applyFont="1" applyFill="1" applyBorder="1" applyAlignment="1" applyProtection="1">
      <alignment horizontal="center"/>
      <protection hidden="1"/>
    </xf>
    <xf numFmtId="0" fontId="8" fillId="12" borderId="6" xfId="0" applyFont="1" applyFill="1" applyBorder="1" applyAlignment="1" applyProtection="1">
      <alignment horizontal="center"/>
      <protection hidden="1"/>
    </xf>
    <xf numFmtId="0" fontId="8" fillId="12" borderId="10" xfId="0" applyFont="1" applyFill="1" applyBorder="1" applyAlignment="1" applyProtection="1">
      <alignment horizontal="center"/>
      <protection hidden="1"/>
    </xf>
    <xf numFmtId="0" fontId="8" fillId="11" borderId="9" xfId="0" applyFont="1" applyFill="1" applyBorder="1" applyAlignment="1" applyProtection="1">
      <alignment horizontal="center"/>
      <protection hidden="1"/>
    </xf>
    <xf numFmtId="0" fontId="8" fillId="11" borderId="6" xfId="0" applyFont="1" applyFill="1" applyBorder="1" applyAlignment="1" applyProtection="1">
      <alignment horizontal="center"/>
      <protection hidden="1"/>
    </xf>
    <xf numFmtId="0" fontId="8" fillId="11" borderId="10" xfId="0" applyFont="1" applyFill="1" applyBorder="1" applyAlignment="1" applyProtection="1">
      <alignment horizontal="center"/>
      <protection hidden="1"/>
    </xf>
    <xf numFmtId="0" fontId="10" fillId="0" borderId="39" xfId="0" applyFont="1" applyBorder="1" applyAlignment="1" applyProtection="1">
      <alignment horizontal="right" wrapText="1"/>
      <protection hidden="1"/>
    </xf>
    <xf numFmtId="164" fontId="10" fillId="6" borderId="11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61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62" xfId="0" applyNumberFormat="1" applyFont="1" applyFill="1" applyBorder="1" applyAlignment="1" applyProtection="1">
      <alignment horizontal="center" textRotation="90" wrapText="1"/>
      <protection hidden="1"/>
    </xf>
    <xf numFmtId="0" fontId="10" fillId="0" borderId="41" xfId="0" applyFont="1" applyBorder="1" applyAlignment="1" applyProtection="1">
      <alignment horizontal="center" vertical="center" wrapText="1" readingOrder="2"/>
      <protection hidden="1"/>
    </xf>
    <xf numFmtId="0" fontId="10" fillId="0" borderId="60" xfId="0" applyFont="1" applyBorder="1" applyAlignment="1" applyProtection="1">
      <alignment horizontal="center" vertical="center" textRotation="90" readingOrder="2"/>
      <protection hidden="1"/>
    </xf>
    <xf numFmtId="0" fontId="10" fillId="0" borderId="63" xfId="0" applyFont="1" applyBorder="1" applyAlignment="1" applyProtection="1">
      <alignment horizontal="center" vertical="center" textRotation="90" readingOrder="2"/>
      <protection hidden="1"/>
    </xf>
    <xf numFmtId="0" fontId="10" fillId="0" borderId="33" xfId="0" applyFont="1" applyBorder="1" applyAlignment="1" applyProtection="1">
      <alignment horizontal="center" textRotation="90" wrapText="1"/>
      <protection hidden="1"/>
    </xf>
    <xf numFmtId="0" fontId="10" fillId="0" borderId="19" xfId="0" applyFont="1" applyBorder="1" applyAlignment="1" applyProtection="1">
      <alignment horizontal="center" textRotation="90" wrapText="1"/>
      <protection hidden="1"/>
    </xf>
    <xf numFmtId="0" fontId="10" fillId="13" borderId="12" xfId="0" applyFont="1" applyFill="1" applyBorder="1" applyAlignment="1" applyProtection="1">
      <alignment horizontal="center" textRotation="90" wrapText="1"/>
      <protection hidden="1"/>
    </xf>
    <xf numFmtId="0" fontId="10" fillId="13" borderId="41" xfId="0" applyFont="1" applyFill="1" applyBorder="1" applyAlignment="1" applyProtection="1">
      <alignment horizontal="center" textRotation="90" wrapText="1"/>
      <protection hidden="1"/>
    </xf>
    <xf numFmtId="0" fontId="10" fillId="0" borderId="13" xfId="0" applyFont="1" applyBorder="1" applyAlignment="1" applyProtection="1">
      <alignment horizontal="center" textRotation="90" wrapText="1"/>
      <protection hidden="1"/>
    </xf>
    <xf numFmtId="0" fontId="10" fillId="0" borderId="20" xfId="0" applyFont="1" applyBorder="1" applyAlignment="1" applyProtection="1">
      <alignment horizontal="center" textRotation="90" wrapText="1"/>
      <protection hidden="1"/>
    </xf>
    <xf numFmtId="0" fontId="10" fillId="0" borderId="65" xfId="1" applyFont="1" applyBorder="1" applyAlignment="1" applyProtection="1">
      <alignment horizontal="center" vertical="center" wrapText="1"/>
      <protection hidden="1"/>
    </xf>
    <xf numFmtId="0" fontId="10" fillId="0" borderId="32" xfId="1" applyFont="1" applyBorder="1" applyAlignment="1" applyProtection="1">
      <alignment horizontal="center" vertical="center" wrapText="1"/>
      <protection hidden="1"/>
    </xf>
    <xf numFmtId="0" fontId="10" fillId="13" borderId="13" xfId="0" applyFont="1" applyFill="1" applyBorder="1" applyAlignment="1" applyProtection="1">
      <alignment horizontal="center" textRotation="90" wrapText="1"/>
      <protection hidden="1"/>
    </xf>
    <xf numFmtId="0" fontId="10" fillId="13" borderId="20" xfId="0" applyFont="1" applyFill="1" applyBorder="1" applyAlignment="1" applyProtection="1">
      <alignment horizontal="center" textRotation="90" wrapText="1"/>
      <protection hidden="1"/>
    </xf>
    <xf numFmtId="0" fontId="10" fillId="13" borderId="33" xfId="0" applyFont="1" applyFill="1" applyBorder="1" applyAlignment="1" applyProtection="1">
      <alignment horizontal="center" textRotation="90" wrapText="1"/>
      <protection hidden="1"/>
    </xf>
    <xf numFmtId="0" fontId="10" fillId="13" borderId="19" xfId="0" applyFont="1" applyFill="1" applyBorder="1" applyAlignment="1" applyProtection="1">
      <alignment horizontal="center" textRotation="90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0" fillId="0" borderId="6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11" xfId="0" applyFont="1" applyBorder="1" applyAlignment="1" applyProtection="1">
      <alignment horizontal="center" wrapText="1"/>
      <protection hidden="1"/>
    </xf>
    <xf numFmtId="0" fontId="10" fillId="0" borderId="83" xfId="0" applyFont="1" applyBorder="1" applyAlignment="1" applyProtection="1">
      <alignment horizontal="center" wrapText="1"/>
      <protection hidden="1"/>
    </xf>
    <xf numFmtId="0" fontId="10" fillId="0" borderId="62" xfId="0" applyFont="1" applyBorder="1" applyAlignment="1" applyProtection="1">
      <alignment horizontal="center" wrapText="1"/>
      <protection hidden="1"/>
    </xf>
    <xf numFmtId="0" fontId="0" fillId="9" borderId="68" xfId="0" applyFill="1" applyBorder="1" applyAlignment="1">
      <alignment horizontal="center"/>
    </xf>
    <xf numFmtId="0" fontId="0" fillId="9" borderId="69" xfId="0" applyFill="1" applyBorder="1" applyAlignment="1">
      <alignment horizontal="center"/>
    </xf>
    <xf numFmtId="0" fontId="0" fillId="9" borderId="68" xfId="0" applyFill="1" applyBorder="1" applyAlignment="1">
      <alignment horizontal="center" vertical="center"/>
    </xf>
    <xf numFmtId="0" fontId="0" fillId="9" borderId="69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38" xfId="0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64" xfId="0" applyFill="1" applyBorder="1" applyAlignment="1">
      <alignment horizontal="center"/>
    </xf>
    <xf numFmtId="0" fontId="0" fillId="9" borderId="75" xfId="0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9" borderId="74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164" fontId="2" fillId="7" borderId="0" xfId="1" applyNumberFormat="1" applyFont="1" applyFill="1" applyAlignment="1" applyProtection="1">
      <alignment horizontal="center"/>
      <protection hidden="1"/>
    </xf>
    <xf numFmtId="0" fontId="11" fillId="7" borderId="26" xfId="0" applyFont="1" applyFill="1" applyBorder="1" applyAlignment="1">
      <alignment horizontal="center"/>
    </xf>
    <xf numFmtId="0" fontId="11" fillId="7" borderId="40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left"/>
    </xf>
    <xf numFmtId="0" fontId="2" fillId="7" borderId="36" xfId="0" applyFont="1" applyFill="1" applyBorder="1" applyAlignment="1">
      <alignment horizontal="left"/>
    </xf>
    <xf numFmtId="0" fontId="2" fillId="7" borderId="0" xfId="1" applyFont="1" applyFill="1" applyAlignment="1" applyProtection="1">
      <alignment horizontal="left"/>
      <protection hidden="1"/>
    </xf>
  </cellXfs>
  <cellStyles count="4">
    <cellStyle name="Excel Built-in Normal" xfId="1" xr:uid="{00000000-0005-0000-0000-000000000000}"/>
    <cellStyle name="Link" xfId="3" builtinId="8"/>
    <cellStyle name="Link 2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cha/AppData/Local/Temp/Kopie%20von%20Meldeliste_Landessportspiele_Chemnitz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cha\Desktop\FAW%20USB%20Stick\FAW%202018\SW\Meldeliste%20&#220;bersich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"/>
      <sheetName val="Staffelmeldungen"/>
      <sheetName val="Tabelle1"/>
    </sheetNames>
    <sheetDataSet>
      <sheetData sheetId="0">
        <row r="13">
          <cell r="AB13" t="str">
            <v>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 "/>
      <sheetName val="LSSP-Einzelmeldungen"/>
      <sheetName val="Einzel-Sprint-Meldungen"/>
      <sheetName val="Staffelmeldungen"/>
      <sheetName val="Schwimmstile"/>
    </sheetNames>
    <sheetDataSet>
      <sheetData sheetId="0">
        <row r="4">
          <cell r="Z4" t="str">
            <v>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80CC-34D8-49CF-B275-C2F24C20FD8A}">
  <sheetPr>
    <tabColor rgb="FFFF0000"/>
  </sheetPr>
  <dimension ref="B2:F33"/>
  <sheetViews>
    <sheetView tabSelected="1" zoomScale="88" workbookViewId="0">
      <selection activeCell="E24" sqref="E24"/>
    </sheetView>
  </sheetViews>
  <sheetFormatPr baseColWidth="10" defaultRowHeight="12.75"/>
  <cols>
    <col min="2" max="2" width="12.265625" customWidth="1"/>
    <col min="3" max="3" width="38.86328125" bestFit="1" customWidth="1"/>
    <col min="4" max="4" width="61.3984375" customWidth="1"/>
    <col min="5" max="5" width="31.265625" bestFit="1" customWidth="1"/>
    <col min="6" max="6" width="21.1328125" bestFit="1" customWidth="1"/>
  </cols>
  <sheetData>
    <row r="2" spans="2:6" ht="18">
      <c r="B2" s="93" t="s">
        <v>117</v>
      </c>
      <c r="C2" s="96"/>
      <c r="D2" s="96"/>
      <c r="E2" s="96"/>
      <c r="F2" s="96"/>
    </row>
    <row r="3" spans="2:6" ht="18">
      <c r="B3" s="93"/>
      <c r="C3" s="96"/>
      <c r="D3" s="96"/>
      <c r="E3" s="96"/>
      <c r="F3" s="96"/>
    </row>
    <row r="4" spans="2:6" ht="18">
      <c r="B4" s="96" t="s">
        <v>93</v>
      </c>
      <c r="C4" s="96" t="s">
        <v>94</v>
      </c>
      <c r="D4" s="96" t="s">
        <v>95</v>
      </c>
      <c r="E4" s="96" t="s">
        <v>96</v>
      </c>
      <c r="F4" s="96"/>
    </row>
    <row r="5" spans="2:6" ht="18">
      <c r="B5" s="96"/>
      <c r="C5" s="96"/>
      <c r="D5" s="96"/>
      <c r="E5" s="96" t="s">
        <v>97</v>
      </c>
      <c r="F5" s="96"/>
    </row>
    <row r="6" spans="2:6" ht="18">
      <c r="B6" s="96"/>
      <c r="C6" s="96"/>
      <c r="D6" s="96"/>
      <c r="E6" s="96" t="s">
        <v>98</v>
      </c>
      <c r="F6" s="96"/>
    </row>
    <row r="7" spans="2:6" ht="18">
      <c r="B7" s="93"/>
      <c r="C7" s="96"/>
      <c r="D7" s="96"/>
      <c r="E7" s="96"/>
      <c r="F7" s="96"/>
    </row>
    <row r="8" spans="2:6" ht="18">
      <c r="B8" s="96"/>
      <c r="C8" s="96"/>
      <c r="D8" s="96" t="s">
        <v>99</v>
      </c>
      <c r="E8" s="96" t="s">
        <v>5</v>
      </c>
      <c r="F8" s="96"/>
    </row>
    <row r="9" spans="2:6" ht="18">
      <c r="B9" s="96"/>
      <c r="C9" s="96"/>
      <c r="D9" s="96"/>
      <c r="E9" s="96" t="s">
        <v>100</v>
      </c>
      <c r="F9" s="96"/>
    </row>
    <row r="10" spans="2:6" ht="18">
      <c r="B10" s="96"/>
      <c r="C10" s="96"/>
      <c r="D10" s="96"/>
      <c r="E10" s="101" t="s">
        <v>7</v>
      </c>
      <c r="F10" s="96"/>
    </row>
    <row r="11" spans="2:6" ht="18">
      <c r="B11" s="96"/>
      <c r="C11" s="96"/>
      <c r="D11" s="96"/>
      <c r="E11" s="96" t="s">
        <v>101</v>
      </c>
      <c r="F11" s="96"/>
    </row>
    <row r="12" spans="2:6" ht="18">
      <c r="B12" s="96"/>
      <c r="C12" s="96"/>
      <c r="D12" s="96"/>
      <c r="E12" s="96" t="s">
        <v>9</v>
      </c>
      <c r="F12" s="96"/>
    </row>
    <row r="13" spans="2:6" ht="18">
      <c r="B13" s="96"/>
      <c r="C13" s="96"/>
      <c r="D13" s="96"/>
      <c r="E13" s="96" t="s">
        <v>102</v>
      </c>
      <c r="F13" s="96" t="s">
        <v>103</v>
      </c>
    </row>
    <row r="14" spans="2:6" ht="18">
      <c r="B14" s="96"/>
      <c r="C14" s="96"/>
      <c r="D14" s="96"/>
      <c r="E14" s="96" t="s">
        <v>104</v>
      </c>
      <c r="F14" s="96" t="s">
        <v>103</v>
      </c>
    </row>
    <row r="15" spans="2:6" ht="18">
      <c r="B15" s="96"/>
      <c r="C15" s="96"/>
      <c r="D15" s="96"/>
      <c r="E15" s="96"/>
      <c r="F15" s="96"/>
    </row>
    <row r="16" spans="2:6" ht="18">
      <c r="B16" s="96" t="s">
        <v>105</v>
      </c>
      <c r="C16" s="96" t="s">
        <v>106</v>
      </c>
      <c r="D16" s="96" t="s">
        <v>107</v>
      </c>
      <c r="E16" s="96" t="s">
        <v>118</v>
      </c>
      <c r="F16" s="96"/>
    </row>
    <row r="17" spans="2:6" ht="18">
      <c r="B17" s="96"/>
      <c r="C17" s="96"/>
      <c r="D17" s="96"/>
      <c r="E17" s="96"/>
      <c r="F17" s="96"/>
    </row>
    <row r="18" spans="2:6" ht="18">
      <c r="B18" s="96" t="s">
        <v>108</v>
      </c>
      <c r="C18" s="96" t="s">
        <v>109</v>
      </c>
      <c r="D18" s="96" t="s">
        <v>110</v>
      </c>
      <c r="E18" s="96" t="s">
        <v>118</v>
      </c>
      <c r="F18" s="96"/>
    </row>
    <row r="19" spans="2:6" ht="18">
      <c r="B19" s="96"/>
      <c r="C19" s="96"/>
      <c r="D19" s="96"/>
      <c r="E19" s="96"/>
      <c r="F19" s="96"/>
    </row>
    <row r="20" spans="2:6" ht="18">
      <c r="B20" s="96" t="s">
        <v>111</v>
      </c>
      <c r="C20" s="96" t="s">
        <v>112</v>
      </c>
      <c r="D20" s="96"/>
      <c r="E20" s="96"/>
      <c r="F20" s="96"/>
    </row>
    <row r="21" spans="2:6" ht="18">
      <c r="B21" s="96"/>
      <c r="C21" s="96"/>
      <c r="D21" s="96"/>
      <c r="E21" s="96"/>
      <c r="F21" s="96"/>
    </row>
    <row r="22" spans="2:6" ht="18">
      <c r="B22" s="96" t="s">
        <v>113</v>
      </c>
      <c r="C22" s="96" t="s">
        <v>114</v>
      </c>
      <c r="D22" s="96" t="s">
        <v>129</v>
      </c>
      <c r="E22" s="96"/>
      <c r="F22" s="96"/>
    </row>
    <row r="23" spans="2:6" ht="18">
      <c r="B23" s="96"/>
      <c r="C23" s="96"/>
      <c r="D23" s="96"/>
      <c r="E23" s="96"/>
      <c r="F23" s="96"/>
    </row>
    <row r="24" spans="2:6" ht="18">
      <c r="B24" s="96" t="s">
        <v>115</v>
      </c>
      <c r="C24" s="96" t="s">
        <v>132</v>
      </c>
      <c r="D24" s="96" t="s">
        <v>116</v>
      </c>
      <c r="E24" s="96"/>
      <c r="F24" s="96"/>
    </row>
    <row r="25" spans="2:6" ht="18">
      <c r="B25" s="96"/>
      <c r="C25" s="96"/>
      <c r="D25" s="96" t="s">
        <v>119</v>
      </c>
      <c r="E25" s="96"/>
      <c r="F25" s="96"/>
    </row>
    <row r="26" spans="2:6" ht="18">
      <c r="B26" s="96"/>
      <c r="C26" s="96"/>
      <c r="D26" s="96"/>
      <c r="E26" s="96"/>
      <c r="F26" s="96"/>
    </row>
    <row r="27" spans="2:6" ht="13.15">
      <c r="B27" s="95"/>
      <c r="C27" s="95"/>
      <c r="D27" s="95"/>
      <c r="E27" s="95"/>
      <c r="F27" s="95"/>
    </row>
    <row r="28" spans="2:6" ht="25.5">
      <c r="B28" s="95"/>
      <c r="C28" s="94" t="s">
        <v>131</v>
      </c>
      <c r="D28" s="98">
        <f>Übersicht!C49</f>
        <v>46172</v>
      </c>
      <c r="E28" s="95"/>
      <c r="F28" s="95"/>
    </row>
    <row r="29" spans="2:6" ht="25.5">
      <c r="B29" s="95"/>
      <c r="C29" s="95"/>
      <c r="D29" s="97"/>
      <c r="E29" s="95"/>
      <c r="F29" s="95"/>
    </row>
    <row r="30" spans="2:6" ht="25.5">
      <c r="B30" s="95"/>
      <c r="C30" s="121"/>
      <c r="D30" s="122"/>
      <c r="E30" s="95"/>
      <c r="F30" s="95"/>
    </row>
    <row r="31" spans="2:6" ht="13.15">
      <c r="B31" s="95"/>
      <c r="C31" s="95"/>
      <c r="D31" s="95"/>
      <c r="E31" s="95"/>
      <c r="F31" s="95"/>
    </row>
    <row r="32" spans="2:6" ht="13.15">
      <c r="B32" s="95"/>
      <c r="C32" s="95"/>
      <c r="D32" s="95"/>
      <c r="E32" s="95"/>
      <c r="F32" s="95"/>
    </row>
    <row r="33" spans="2:6" ht="13.15">
      <c r="B33" s="95"/>
      <c r="C33" s="95"/>
      <c r="D33" s="95"/>
      <c r="E33" s="95"/>
      <c r="F33" s="95"/>
    </row>
  </sheetData>
  <sheetProtection algorithmName="SHA-512" hashValue="66PHCj5+W+8brDjiAsWUub2pn66JE48wDH1d2AVjdyLTWgQcL0QuTX1SS2RcFNDO29794IZptlOW8lvEY7j1ow==" saltValue="hlxdO6lNhtGtyWsGigydR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B00C-BA65-412A-959E-588E8DF4BD88}">
  <dimension ref="A1:W84"/>
  <sheetViews>
    <sheetView topLeftCell="F17" workbookViewId="0">
      <selection activeCell="M43" sqref="M43"/>
    </sheetView>
  </sheetViews>
  <sheetFormatPr baseColWidth="10" defaultRowHeight="12.75"/>
  <cols>
    <col min="1" max="1" width="0" hidden="1" customWidth="1"/>
    <col min="2" max="2" width="12" hidden="1" customWidth="1"/>
    <col min="3" max="4" width="2.73046875" hidden="1" customWidth="1"/>
    <col min="5" max="5" width="28.3984375" customWidth="1"/>
    <col min="6" max="6" width="21.59765625" bestFit="1" customWidth="1"/>
    <col min="7" max="7" width="16.1328125" bestFit="1" customWidth="1"/>
    <col min="13" max="13" width="26.6640625" bestFit="1" customWidth="1"/>
    <col min="14" max="14" width="15.6640625" bestFit="1" customWidth="1"/>
    <col min="17" max="17" width="26.6640625" customWidth="1"/>
    <col min="18" max="18" width="15.6640625" bestFit="1" customWidth="1"/>
  </cols>
  <sheetData>
    <row r="1" spans="1:23" ht="15">
      <c r="E1" s="30" t="s">
        <v>59</v>
      </c>
      <c r="F1" s="14"/>
      <c r="G1" s="14"/>
      <c r="H1" s="14"/>
      <c r="I1" s="14"/>
      <c r="J1" s="14"/>
      <c r="K1" s="14"/>
      <c r="L1" s="14"/>
      <c r="M1" s="15"/>
      <c r="N1" s="346"/>
      <c r="O1" s="346"/>
      <c r="P1" s="346"/>
      <c r="Q1" s="347"/>
      <c r="R1" s="347"/>
      <c r="S1" s="347"/>
      <c r="T1" s="347"/>
      <c r="U1" s="347"/>
      <c r="V1" s="347"/>
      <c r="W1" s="347"/>
    </row>
    <row r="2" spans="1:23" ht="15">
      <c r="E2" s="23" t="s">
        <v>185</v>
      </c>
      <c r="F2" s="10"/>
      <c r="G2" s="10"/>
      <c r="H2" s="10"/>
      <c r="I2" s="10"/>
      <c r="J2" s="10"/>
      <c r="K2" s="10"/>
      <c r="L2" s="10"/>
      <c r="M2" s="11"/>
      <c r="N2" s="346"/>
      <c r="O2" s="346"/>
      <c r="P2" s="346"/>
      <c r="Q2" s="347"/>
      <c r="R2" s="347"/>
      <c r="S2" s="347"/>
      <c r="T2" s="347"/>
      <c r="U2" s="347"/>
      <c r="V2" s="347"/>
      <c r="W2" s="347"/>
    </row>
    <row r="3" spans="1:23" ht="15">
      <c r="E3" s="23" t="s">
        <v>186</v>
      </c>
      <c r="F3" s="10"/>
      <c r="G3" s="10"/>
      <c r="H3" s="10"/>
      <c r="I3" s="10"/>
      <c r="J3" s="10"/>
      <c r="K3" s="10"/>
      <c r="L3" s="10"/>
      <c r="M3" s="11"/>
      <c r="N3" s="346"/>
      <c r="O3" s="346"/>
      <c r="P3" s="346"/>
      <c r="Q3" s="347"/>
      <c r="R3" s="347"/>
      <c r="S3" s="347"/>
      <c r="T3" s="347"/>
      <c r="U3" s="347"/>
      <c r="V3" s="347"/>
      <c r="W3" s="347"/>
    </row>
    <row r="4" spans="1:23" ht="15.4" thickBot="1">
      <c r="E4" s="24" t="s">
        <v>187</v>
      </c>
      <c r="F4" s="12"/>
      <c r="G4" s="12"/>
      <c r="H4" s="12"/>
      <c r="I4" s="12"/>
      <c r="J4" s="12"/>
      <c r="K4" s="12"/>
      <c r="L4" s="12"/>
      <c r="M4" s="13"/>
      <c r="N4" s="346"/>
      <c r="O4" s="346"/>
      <c r="P4" s="346"/>
      <c r="Q4" s="347"/>
      <c r="R4" s="347"/>
      <c r="S4" s="347"/>
      <c r="T4" s="347"/>
      <c r="U4" s="347"/>
      <c r="V4" s="347"/>
      <c r="W4" s="347"/>
    </row>
    <row r="5" spans="1:23">
      <c r="E5" s="10"/>
      <c r="F5" s="10"/>
      <c r="G5" s="10"/>
      <c r="H5" s="10"/>
      <c r="I5" s="10"/>
      <c r="J5" s="10"/>
      <c r="K5" s="10"/>
      <c r="L5" s="10"/>
      <c r="M5" s="10"/>
      <c r="N5" s="346"/>
      <c r="O5" s="346"/>
      <c r="P5" s="346"/>
      <c r="Q5" s="347"/>
      <c r="R5" s="347"/>
      <c r="S5" s="347"/>
      <c r="T5" s="347"/>
      <c r="U5" s="347"/>
      <c r="V5" s="347"/>
      <c r="W5" s="347"/>
    </row>
    <row r="6" spans="1:23" ht="13.15" thickBot="1">
      <c r="E6" s="10"/>
      <c r="F6" s="10"/>
      <c r="G6" s="10"/>
      <c r="H6" s="10"/>
      <c r="I6" s="10"/>
      <c r="J6" s="10"/>
      <c r="K6" s="10"/>
      <c r="L6" s="10"/>
      <c r="M6" s="10"/>
      <c r="N6" s="346"/>
      <c r="O6" s="346"/>
      <c r="P6" s="346"/>
      <c r="Q6" s="347"/>
      <c r="R6" s="347"/>
      <c r="S6" s="347"/>
      <c r="T6" s="347"/>
      <c r="U6" s="347"/>
      <c r="V6" s="347"/>
      <c r="W6" s="347"/>
    </row>
    <row r="7" spans="1:23" ht="15.4" thickBot="1">
      <c r="E7" s="284" t="s">
        <v>14</v>
      </c>
      <c r="F7" s="282"/>
      <c r="G7" s="31" t="s">
        <v>8</v>
      </c>
      <c r="H7" s="10"/>
      <c r="I7" s="102" t="s">
        <v>4</v>
      </c>
      <c r="J7" s="555" t="s">
        <v>42</v>
      </c>
      <c r="K7" s="556"/>
      <c r="L7" s="555" t="s">
        <v>23</v>
      </c>
      <c r="M7" s="557"/>
      <c r="N7" s="346"/>
      <c r="O7" s="346"/>
      <c r="P7" s="346"/>
      <c r="Q7" s="347"/>
      <c r="R7" s="347"/>
      <c r="S7" s="347"/>
      <c r="T7" s="347"/>
      <c r="U7" s="347"/>
      <c r="V7" s="347"/>
      <c r="W7" s="347"/>
    </row>
    <row r="8" spans="1:23" ht="15">
      <c r="E8" s="285" t="s">
        <v>18</v>
      </c>
      <c r="F8" s="283"/>
      <c r="G8" s="25" t="s">
        <v>20</v>
      </c>
      <c r="H8" s="10"/>
      <c r="I8" s="112">
        <v>1</v>
      </c>
      <c r="J8" s="558" t="s">
        <v>72</v>
      </c>
      <c r="K8" s="559"/>
      <c r="L8" s="16" t="s">
        <v>88</v>
      </c>
      <c r="M8" s="17"/>
      <c r="N8" s="346"/>
      <c r="O8" s="346"/>
      <c r="P8" s="346"/>
      <c r="Q8" s="347"/>
      <c r="R8" s="347"/>
      <c r="S8" s="347"/>
      <c r="T8" s="347"/>
      <c r="U8" s="347"/>
      <c r="V8" s="347"/>
      <c r="W8" s="347"/>
    </row>
    <row r="9" spans="1:23" ht="15.4" thickBot="1">
      <c r="E9" s="25" t="s">
        <v>19</v>
      </c>
      <c r="F9" s="283"/>
      <c r="G9" s="26" t="s">
        <v>22</v>
      </c>
      <c r="H9" s="10"/>
      <c r="I9" s="113" t="s">
        <v>54</v>
      </c>
      <c r="J9" s="16" t="s">
        <v>73</v>
      </c>
      <c r="K9" s="18"/>
      <c r="L9" s="16" t="s">
        <v>89</v>
      </c>
      <c r="M9" s="17"/>
      <c r="N9" s="346"/>
      <c r="O9" s="346"/>
      <c r="P9" s="346"/>
      <c r="Q9" s="347"/>
      <c r="R9" s="347"/>
      <c r="S9" s="347"/>
      <c r="T9" s="347"/>
      <c r="U9" s="347"/>
      <c r="V9" s="347"/>
      <c r="W9" s="347"/>
    </row>
    <row r="10" spans="1:23" ht="15.4" thickBot="1">
      <c r="E10" s="26" t="s">
        <v>21</v>
      </c>
      <c r="F10" s="283"/>
      <c r="G10" s="10"/>
      <c r="H10" s="10"/>
      <c r="I10" s="114">
        <v>2</v>
      </c>
      <c r="J10" s="16" t="s">
        <v>74</v>
      </c>
      <c r="K10" s="18"/>
      <c r="L10" s="16" t="s">
        <v>90</v>
      </c>
      <c r="M10" s="17"/>
      <c r="N10" s="346"/>
      <c r="O10" s="346"/>
      <c r="P10" s="346"/>
      <c r="Q10" s="347"/>
      <c r="R10" s="347"/>
      <c r="S10" s="347"/>
      <c r="T10" s="347"/>
      <c r="U10" s="347"/>
      <c r="V10" s="347"/>
      <c r="W10" s="347"/>
    </row>
    <row r="11" spans="1:23" ht="15">
      <c r="E11" s="281"/>
      <c r="F11" s="281"/>
      <c r="G11" s="10"/>
      <c r="H11" s="10"/>
      <c r="I11" s="113" t="s">
        <v>26</v>
      </c>
      <c r="J11" s="16" t="s">
        <v>75</v>
      </c>
      <c r="K11" s="18"/>
      <c r="L11" s="16" t="s">
        <v>91</v>
      </c>
      <c r="M11" s="17"/>
      <c r="N11" s="346"/>
      <c r="O11" s="346"/>
      <c r="P11" s="346"/>
      <c r="Q11" s="347"/>
      <c r="R11" s="347"/>
      <c r="S11" s="347"/>
      <c r="T11" s="347"/>
      <c r="U11" s="347"/>
      <c r="V11" s="347"/>
      <c r="W11" s="347"/>
    </row>
    <row r="12" spans="1:23" ht="15">
      <c r="E12" s="286" t="s">
        <v>172</v>
      </c>
      <c r="F12" s="353">
        <v>2026</v>
      </c>
      <c r="G12" s="10"/>
      <c r="H12" s="10"/>
      <c r="I12" s="114">
        <v>3</v>
      </c>
      <c r="J12" s="16" t="s">
        <v>76</v>
      </c>
      <c r="K12" s="18"/>
      <c r="L12" s="16"/>
      <c r="M12" s="17"/>
      <c r="N12" s="346"/>
      <c r="O12" s="346"/>
      <c r="P12" s="346"/>
      <c r="Q12" s="347"/>
      <c r="R12" s="347"/>
      <c r="S12" s="347"/>
      <c r="T12" s="347"/>
      <c r="U12" s="347"/>
      <c r="V12" s="347"/>
      <c r="W12" s="347"/>
    </row>
    <row r="13" spans="1:23" ht="15.4" thickBot="1">
      <c r="E13" s="251"/>
      <c r="F13" s="251"/>
      <c r="G13" s="251"/>
      <c r="H13" s="10"/>
      <c r="I13" s="113" t="s">
        <v>55</v>
      </c>
      <c r="J13" s="16" t="s">
        <v>77</v>
      </c>
      <c r="K13" s="18"/>
      <c r="L13" s="16"/>
      <c r="M13" s="17"/>
      <c r="N13" s="346"/>
      <c r="O13" s="346"/>
      <c r="P13" s="346"/>
      <c r="Q13" s="347"/>
      <c r="R13" s="347"/>
      <c r="S13" s="347"/>
      <c r="T13" s="347"/>
      <c r="U13" s="347"/>
      <c r="V13" s="347"/>
      <c r="W13" s="347"/>
    </row>
    <row r="14" spans="1:23" ht="16.149999999999999" thickBot="1">
      <c r="A14" s="155"/>
      <c r="B14" s="278"/>
      <c r="C14" s="155"/>
      <c r="E14" s="288" t="s">
        <v>15</v>
      </c>
      <c r="F14" s="287" t="s">
        <v>46</v>
      </c>
      <c r="G14" s="32" t="s">
        <v>47</v>
      </c>
      <c r="H14" s="10"/>
      <c r="I14" s="114">
        <v>4</v>
      </c>
      <c r="J14" s="16" t="s">
        <v>78</v>
      </c>
      <c r="K14" s="18"/>
      <c r="L14" s="16"/>
      <c r="M14" s="17"/>
      <c r="N14" s="346"/>
      <c r="O14" s="346"/>
      <c r="P14" s="346"/>
      <c r="Q14" s="347"/>
      <c r="R14" s="348"/>
      <c r="S14" s="348"/>
      <c r="T14" s="347"/>
      <c r="U14" s="347"/>
      <c r="V14" s="347"/>
      <c r="W14" s="347"/>
    </row>
    <row r="15" spans="1:23" ht="15.75">
      <c r="A15" s="279">
        <f>$F$12-D15</f>
        <v>1951</v>
      </c>
      <c r="B15" s="265" t="str">
        <f t="shared" ref="B15:B35" si="0">$A$35&amp;" u. früher"</f>
        <v>1971 u. früher</v>
      </c>
      <c r="C15" s="266">
        <v>55</v>
      </c>
      <c r="D15" s="266">
        <v>75</v>
      </c>
      <c r="E15" s="289" t="str">
        <f>"AK "&amp;C15&amp;" (Jg.: "&amp;B15&amp;")"</f>
        <v>AK 55 (Jg.: 1971 u. früher)</v>
      </c>
      <c r="F15" s="267">
        <v>4</v>
      </c>
      <c r="G15" s="264">
        <v>6</v>
      </c>
      <c r="H15" s="10"/>
      <c r="I15" s="113" t="s">
        <v>27</v>
      </c>
      <c r="J15" s="16" t="s">
        <v>79</v>
      </c>
      <c r="K15" s="18"/>
      <c r="L15" s="16"/>
      <c r="M15" s="17"/>
      <c r="N15" s="346"/>
      <c r="O15" s="346"/>
      <c r="P15" s="346"/>
      <c r="Q15" s="347"/>
      <c r="R15" s="348"/>
      <c r="S15" s="348"/>
      <c r="T15" s="347"/>
      <c r="U15" s="347"/>
      <c r="V15" s="347"/>
      <c r="W15" s="347"/>
    </row>
    <row r="16" spans="1:23" ht="15.75">
      <c r="A16" s="280">
        <f t="shared" ref="A16:A79" si="1">$F$12-D16</f>
        <v>1952</v>
      </c>
      <c r="B16" s="268" t="str">
        <f t="shared" si="0"/>
        <v>1971 u. früher</v>
      </c>
      <c r="C16" s="269">
        <v>55</v>
      </c>
      <c r="D16" s="269">
        <f t="shared" ref="D16:D17" si="2">D17+1</f>
        <v>74</v>
      </c>
      <c r="E16" s="290" t="str">
        <f>"AK "&amp;C16&amp;" (Jg.: "&amp;B16&amp;")"</f>
        <v>AK 55 (Jg.: 1971 u. früher)</v>
      </c>
      <c r="F16" s="270">
        <v>4</v>
      </c>
      <c r="G16" s="154"/>
      <c r="H16" s="10"/>
      <c r="I16" s="114">
        <v>5</v>
      </c>
      <c r="J16" s="16" t="s">
        <v>80</v>
      </c>
      <c r="K16" s="18"/>
      <c r="L16" s="16"/>
      <c r="M16" s="17"/>
      <c r="N16" s="346"/>
      <c r="O16" s="346"/>
      <c r="P16" s="346"/>
      <c r="Q16" s="347"/>
      <c r="R16" s="348"/>
      <c r="S16" s="348"/>
      <c r="T16" s="347"/>
      <c r="U16" s="347"/>
      <c r="V16" s="347"/>
      <c r="W16" s="347"/>
    </row>
    <row r="17" spans="1:23" ht="15.75">
      <c r="A17" s="280">
        <f t="shared" si="1"/>
        <v>1953</v>
      </c>
      <c r="B17" s="268" t="str">
        <f t="shared" si="0"/>
        <v>1971 u. früher</v>
      </c>
      <c r="C17" s="269">
        <v>55</v>
      </c>
      <c r="D17" s="269">
        <f t="shared" si="2"/>
        <v>73</v>
      </c>
      <c r="E17" s="290" t="str">
        <f>"AK "&amp;C17&amp;" (Jg.: "&amp;B17&amp;")"</f>
        <v>AK 55 (Jg.: 1971 u. früher)</v>
      </c>
      <c r="F17" s="270">
        <v>4</v>
      </c>
      <c r="G17" s="154"/>
      <c r="H17" s="10"/>
      <c r="I17" s="113" t="s">
        <v>56</v>
      </c>
      <c r="J17" s="16" t="s">
        <v>81</v>
      </c>
      <c r="K17" s="18"/>
      <c r="L17" s="16"/>
      <c r="M17" s="17"/>
      <c r="N17" s="346"/>
      <c r="O17" s="346"/>
      <c r="P17" s="346"/>
      <c r="Q17" s="347"/>
      <c r="R17" s="348"/>
      <c r="S17" s="348"/>
      <c r="T17" s="347"/>
      <c r="U17" s="347"/>
      <c r="V17" s="347"/>
      <c r="W17" s="347"/>
    </row>
    <row r="18" spans="1:23" ht="15.75">
      <c r="A18" s="280">
        <f t="shared" si="1"/>
        <v>1954</v>
      </c>
      <c r="B18" s="269" t="str">
        <f t="shared" si="0"/>
        <v>1971 u. früher</v>
      </c>
      <c r="C18" s="269">
        <v>55</v>
      </c>
      <c r="D18" s="269">
        <f t="shared" ref="D18:D33" si="3">D19+1</f>
        <v>72</v>
      </c>
      <c r="E18" s="291" t="str">
        <f>"AK "&amp;C18&amp;" (Jg.: "&amp;B18&amp;")"</f>
        <v>AK 55 (Jg.: 1971 u. früher)</v>
      </c>
      <c r="F18" s="270">
        <v>4</v>
      </c>
      <c r="G18" s="154"/>
      <c r="H18" s="10"/>
      <c r="I18" s="114">
        <v>6</v>
      </c>
      <c r="J18" s="16" t="s">
        <v>82</v>
      </c>
      <c r="K18" s="18"/>
      <c r="L18" s="16"/>
      <c r="M18" s="17"/>
      <c r="N18" s="346"/>
      <c r="O18" s="346"/>
      <c r="P18" s="346"/>
      <c r="Q18" s="347"/>
      <c r="R18" s="348"/>
      <c r="S18" s="348"/>
      <c r="T18" s="347"/>
      <c r="U18" s="347"/>
      <c r="V18" s="347"/>
      <c r="W18" s="347"/>
    </row>
    <row r="19" spans="1:23" ht="15.75">
      <c r="A19" s="280">
        <f t="shared" si="1"/>
        <v>1955</v>
      </c>
      <c r="B19" s="269" t="str">
        <f t="shared" si="0"/>
        <v>1971 u. früher</v>
      </c>
      <c r="C19" s="269">
        <v>55</v>
      </c>
      <c r="D19" s="269">
        <f t="shared" si="3"/>
        <v>71</v>
      </c>
      <c r="E19" s="291" t="str">
        <f t="shared" ref="E19:E34" si="4">"AK "&amp;C19&amp;" (Jg.: "&amp;B19&amp;")"</f>
        <v>AK 55 (Jg.: 1971 u. früher)</v>
      </c>
      <c r="F19" s="270">
        <v>4</v>
      </c>
      <c r="G19" s="154"/>
      <c r="H19" s="10"/>
      <c r="I19" s="113" t="s">
        <v>28</v>
      </c>
      <c r="J19" s="16" t="s">
        <v>83</v>
      </c>
      <c r="K19" s="18"/>
      <c r="L19" s="16"/>
      <c r="M19" s="17"/>
      <c r="N19" s="346"/>
      <c r="O19" s="346"/>
      <c r="P19" s="346"/>
      <c r="Q19" s="347"/>
      <c r="R19" s="348"/>
      <c r="S19" s="348"/>
      <c r="T19" s="347"/>
      <c r="U19" s="347"/>
      <c r="V19" s="347"/>
      <c r="W19" s="347"/>
    </row>
    <row r="20" spans="1:23" ht="15.75">
      <c r="A20" s="280">
        <f t="shared" si="1"/>
        <v>1956</v>
      </c>
      <c r="B20" s="269" t="str">
        <f t="shared" si="0"/>
        <v>1971 u. früher</v>
      </c>
      <c r="C20" s="269">
        <v>55</v>
      </c>
      <c r="D20" s="269">
        <f t="shared" si="3"/>
        <v>70</v>
      </c>
      <c r="E20" s="291" t="str">
        <f t="shared" si="4"/>
        <v>AK 55 (Jg.: 1971 u. früher)</v>
      </c>
      <c r="F20" s="270">
        <v>4</v>
      </c>
      <c r="G20" s="154"/>
      <c r="H20" s="10"/>
      <c r="I20" s="114">
        <v>7</v>
      </c>
      <c r="J20" s="16" t="s">
        <v>84</v>
      </c>
      <c r="K20" s="18"/>
      <c r="L20" s="16"/>
      <c r="M20" s="17"/>
      <c r="N20" s="346"/>
      <c r="O20" s="346"/>
      <c r="P20" s="346"/>
      <c r="Q20" s="347"/>
      <c r="R20" s="348"/>
      <c r="S20" s="348"/>
      <c r="T20" s="347"/>
      <c r="U20" s="347"/>
      <c r="V20" s="347"/>
      <c r="W20" s="347"/>
    </row>
    <row r="21" spans="1:23" ht="15.75">
      <c r="A21" s="280">
        <f t="shared" si="1"/>
        <v>1957</v>
      </c>
      <c r="B21" s="269" t="str">
        <f t="shared" si="0"/>
        <v>1971 u. früher</v>
      </c>
      <c r="C21" s="269">
        <v>55</v>
      </c>
      <c r="D21" s="269">
        <f t="shared" si="3"/>
        <v>69</v>
      </c>
      <c r="E21" s="291" t="str">
        <f t="shared" si="4"/>
        <v>AK 55 (Jg.: 1971 u. früher)</v>
      </c>
      <c r="F21" s="270">
        <v>4</v>
      </c>
      <c r="G21" s="154"/>
      <c r="H21" s="10"/>
      <c r="I21" s="113" t="s">
        <v>57</v>
      </c>
      <c r="J21" s="16" t="s">
        <v>191</v>
      </c>
      <c r="K21" s="18"/>
      <c r="L21" s="16"/>
      <c r="M21" s="17"/>
      <c r="N21" s="346"/>
      <c r="O21" s="346"/>
      <c r="P21" s="346"/>
      <c r="Q21" s="347"/>
      <c r="R21" s="348"/>
      <c r="S21" s="348"/>
      <c r="T21" s="347"/>
      <c r="U21" s="347"/>
      <c r="V21" s="347"/>
      <c r="W21" s="347"/>
    </row>
    <row r="22" spans="1:23" ht="15.4">
      <c r="A22" s="280">
        <f t="shared" si="1"/>
        <v>1958</v>
      </c>
      <c r="B22" s="269" t="str">
        <f t="shared" si="0"/>
        <v>1971 u. früher</v>
      </c>
      <c r="C22" s="269">
        <v>55</v>
      </c>
      <c r="D22" s="269">
        <f t="shared" si="3"/>
        <v>68</v>
      </c>
      <c r="E22" s="291" t="str">
        <f t="shared" si="4"/>
        <v>AK 55 (Jg.: 1971 u. früher)</v>
      </c>
      <c r="F22" s="270">
        <v>4</v>
      </c>
      <c r="G22" s="154"/>
      <c r="H22" s="10"/>
      <c r="I22" s="114">
        <v>8</v>
      </c>
      <c r="J22" s="16" t="s">
        <v>85</v>
      </c>
      <c r="K22" s="18"/>
      <c r="L22" s="16"/>
      <c r="M22" s="17"/>
      <c r="N22" s="346"/>
      <c r="O22" s="346"/>
      <c r="P22" s="346"/>
      <c r="Q22" s="347"/>
      <c r="R22" s="349"/>
      <c r="S22" s="347"/>
      <c r="T22" s="347"/>
      <c r="U22" s="347"/>
      <c r="V22" s="347"/>
      <c r="W22" s="347"/>
    </row>
    <row r="23" spans="1:23" ht="15">
      <c r="A23" s="280">
        <f t="shared" si="1"/>
        <v>1959</v>
      </c>
      <c r="B23" s="269" t="str">
        <f t="shared" si="0"/>
        <v>1971 u. früher</v>
      </c>
      <c r="C23" s="269">
        <v>55</v>
      </c>
      <c r="D23" s="269">
        <f t="shared" si="3"/>
        <v>67</v>
      </c>
      <c r="E23" s="291" t="str">
        <f t="shared" si="4"/>
        <v>AK 55 (Jg.: 1971 u. früher)</v>
      </c>
      <c r="F23" s="270">
        <v>4</v>
      </c>
      <c r="G23" s="154"/>
      <c r="H23" s="10"/>
      <c r="I23" s="113" t="s">
        <v>29</v>
      </c>
      <c r="J23" s="16" t="s">
        <v>86</v>
      </c>
      <c r="K23" s="18"/>
      <c r="L23" s="16"/>
      <c r="M23" s="17"/>
      <c r="N23" s="346"/>
      <c r="O23" s="346"/>
      <c r="P23" s="346"/>
      <c r="Q23" s="347"/>
      <c r="R23" s="347"/>
      <c r="S23" s="347"/>
      <c r="T23" s="347"/>
      <c r="U23" s="347"/>
      <c r="V23" s="347"/>
      <c r="W23" s="347"/>
    </row>
    <row r="24" spans="1:23" ht="15">
      <c r="A24" s="280">
        <f t="shared" si="1"/>
        <v>1960</v>
      </c>
      <c r="B24" s="269" t="str">
        <f t="shared" si="0"/>
        <v>1971 u. früher</v>
      </c>
      <c r="C24" s="269">
        <v>55</v>
      </c>
      <c r="D24" s="269">
        <f t="shared" si="3"/>
        <v>66</v>
      </c>
      <c r="E24" s="291" t="str">
        <f t="shared" si="4"/>
        <v>AK 55 (Jg.: 1971 u. früher)</v>
      </c>
      <c r="F24" s="270">
        <v>4</v>
      </c>
      <c r="G24" s="154"/>
      <c r="H24" s="10"/>
      <c r="I24" s="114">
        <v>9</v>
      </c>
      <c r="J24" s="16" t="s">
        <v>87</v>
      </c>
      <c r="K24" s="18"/>
      <c r="L24" s="16"/>
      <c r="M24" s="17"/>
      <c r="N24" s="346"/>
      <c r="O24" s="346"/>
      <c r="P24" s="346"/>
      <c r="Q24" s="347"/>
      <c r="R24" s="347"/>
      <c r="S24" s="347"/>
      <c r="T24" s="347"/>
      <c r="U24" s="347"/>
      <c r="V24" s="347"/>
      <c r="W24" s="347"/>
    </row>
    <row r="25" spans="1:23" ht="15">
      <c r="A25" s="280">
        <f t="shared" si="1"/>
        <v>1961</v>
      </c>
      <c r="B25" s="269" t="str">
        <f t="shared" si="0"/>
        <v>1971 u. früher</v>
      </c>
      <c r="C25" s="269">
        <v>55</v>
      </c>
      <c r="D25" s="269">
        <f t="shared" si="3"/>
        <v>65</v>
      </c>
      <c r="E25" s="291" t="str">
        <f t="shared" si="4"/>
        <v>AK 55 (Jg.: 1971 u. früher)</v>
      </c>
      <c r="F25" s="270">
        <v>4</v>
      </c>
      <c r="G25" s="154"/>
      <c r="H25" s="10"/>
      <c r="I25" s="113" t="s">
        <v>58</v>
      </c>
      <c r="J25" s="16" t="s">
        <v>135</v>
      </c>
      <c r="K25" s="18"/>
      <c r="L25" s="16"/>
      <c r="M25" s="19"/>
      <c r="N25" s="346"/>
      <c r="O25" s="346"/>
      <c r="P25" s="346"/>
      <c r="Q25" s="347"/>
      <c r="R25" s="347"/>
      <c r="S25" s="347"/>
      <c r="T25" s="347"/>
      <c r="U25" s="347"/>
      <c r="V25" s="347"/>
      <c r="W25" s="347"/>
    </row>
    <row r="26" spans="1:23" ht="15">
      <c r="A26" s="280">
        <f t="shared" si="1"/>
        <v>1962</v>
      </c>
      <c r="B26" s="269" t="str">
        <f t="shared" si="0"/>
        <v>1971 u. früher</v>
      </c>
      <c r="C26" s="269">
        <v>55</v>
      </c>
      <c r="D26" s="269">
        <f t="shared" si="3"/>
        <v>64</v>
      </c>
      <c r="E26" s="291" t="str">
        <f t="shared" si="4"/>
        <v>AK 55 (Jg.: 1971 u. früher)</v>
      </c>
      <c r="F26" s="270">
        <v>4</v>
      </c>
      <c r="G26" s="154"/>
      <c r="H26" s="10"/>
      <c r="I26" s="114">
        <v>10</v>
      </c>
      <c r="J26" s="16" t="s">
        <v>136</v>
      </c>
      <c r="K26" s="18"/>
      <c r="L26" s="16"/>
      <c r="M26" s="19"/>
      <c r="N26" s="346"/>
      <c r="O26" s="346"/>
      <c r="P26" s="346"/>
      <c r="Q26" s="347"/>
      <c r="R26" s="347"/>
      <c r="S26" s="347"/>
      <c r="T26" s="347"/>
      <c r="U26" s="347"/>
      <c r="V26" s="347"/>
      <c r="W26" s="347"/>
    </row>
    <row r="27" spans="1:23" ht="15">
      <c r="A27" s="280">
        <f t="shared" si="1"/>
        <v>1963</v>
      </c>
      <c r="B27" s="269" t="str">
        <f t="shared" si="0"/>
        <v>1971 u. früher</v>
      </c>
      <c r="C27" s="269">
        <v>55</v>
      </c>
      <c r="D27" s="269">
        <f t="shared" si="3"/>
        <v>63</v>
      </c>
      <c r="E27" s="291" t="str">
        <f t="shared" si="4"/>
        <v>AK 55 (Jg.: 1971 u. früher)</v>
      </c>
      <c r="F27" s="270">
        <v>4</v>
      </c>
      <c r="G27" s="154"/>
      <c r="H27" s="10"/>
      <c r="I27" s="113" t="s">
        <v>30</v>
      </c>
      <c r="J27" s="16" t="s">
        <v>142</v>
      </c>
      <c r="K27" s="18"/>
      <c r="L27" s="16"/>
      <c r="M27" s="19"/>
      <c r="N27" s="346"/>
      <c r="O27" s="346"/>
      <c r="P27" s="346"/>
      <c r="Q27" s="347"/>
      <c r="R27" s="347"/>
      <c r="S27" s="347"/>
      <c r="T27" s="347"/>
      <c r="U27" s="347"/>
      <c r="V27" s="347"/>
      <c r="W27" s="347"/>
    </row>
    <row r="28" spans="1:23" ht="15">
      <c r="A28" s="280">
        <f t="shared" si="1"/>
        <v>1964</v>
      </c>
      <c r="B28" s="269" t="str">
        <f t="shared" si="0"/>
        <v>1971 u. früher</v>
      </c>
      <c r="C28" s="269">
        <v>55</v>
      </c>
      <c r="D28" s="269">
        <f t="shared" si="3"/>
        <v>62</v>
      </c>
      <c r="E28" s="291" t="str">
        <f t="shared" si="4"/>
        <v>AK 55 (Jg.: 1971 u. früher)</v>
      </c>
      <c r="F28" s="270">
        <v>4</v>
      </c>
      <c r="G28" s="154"/>
      <c r="H28" s="10"/>
      <c r="I28" s="114">
        <v>11</v>
      </c>
      <c r="J28" s="16"/>
      <c r="K28" s="18"/>
      <c r="L28" s="16"/>
      <c r="M28" s="19"/>
      <c r="N28" s="346"/>
      <c r="O28" s="346"/>
      <c r="P28" s="346"/>
      <c r="Q28" s="347"/>
      <c r="R28" s="347"/>
      <c r="S28" s="347"/>
      <c r="T28" s="347"/>
      <c r="U28" s="347"/>
      <c r="V28" s="347"/>
      <c r="W28" s="347"/>
    </row>
    <row r="29" spans="1:23" ht="15">
      <c r="A29" s="280">
        <f t="shared" si="1"/>
        <v>1965</v>
      </c>
      <c r="B29" s="269" t="str">
        <f t="shared" si="0"/>
        <v>1971 u. früher</v>
      </c>
      <c r="C29" s="269">
        <v>55</v>
      </c>
      <c r="D29" s="269">
        <f t="shared" si="3"/>
        <v>61</v>
      </c>
      <c r="E29" s="291" t="str">
        <f t="shared" si="4"/>
        <v>AK 55 (Jg.: 1971 u. früher)</v>
      </c>
      <c r="F29" s="270">
        <v>4</v>
      </c>
      <c r="G29" s="154"/>
      <c r="H29" s="10"/>
      <c r="I29" s="113" t="s">
        <v>139</v>
      </c>
      <c r="J29" s="16"/>
      <c r="K29" s="18"/>
      <c r="L29" s="16"/>
      <c r="M29" s="19"/>
      <c r="N29" s="346"/>
      <c r="O29" s="346"/>
      <c r="P29" s="346"/>
      <c r="Q29" s="347"/>
      <c r="R29" s="347"/>
      <c r="S29" s="347"/>
      <c r="T29" s="347"/>
      <c r="U29" s="347"/>
      <c r="V29" s="347"/>
      <c r="W29" s="347"/>
    </row>
    <row r="30" spans="1:23" ht="15">
      <c r="A30" s="280">
        <f t="shared" si="1"/>
        <v>1966</v>
      </c>
      <c r="B30" s="269" t="str">
        <f t="shared" si="0"/>
        <v>1971 u. früher</v>
      </c>
      <c r="C30" s="269">
        <v>55</v>
      </c>
      <c r="D30" s="269">
        <f t="shared" si="3"/>
        <v>60</v>
      </c>
      <c r="E30" s="291" t="str">
        <f t="shared" si="4"/>
        <v>AK 55 (Jg.: 1971 u. früher)</v>
      </c>
      <c r="F30" s="270">
        <v>4</v>
      </c>
      <c r="G30" s="154"/>
      <c r="H30" s="10"/>
      <c r="I30" s="114">
        <v>12</v>
      </c>
      <c r="J30" s="16"/>
      <c r="K30" s="18"/>
      <c r="L30" s="16"/>
      <c r="M30" s="19"/>
      <c r="N30" s="346"/>
      <c r="O30" s="346"/>
      <c r="P30" s="346"/>
      <c r="Q30" s="347"/>
      <c r="R30" s="347"/>
      <c r="S30" s="347"/>
      <c r="T30" s="347"/>
      <c r="U30" s="347"/>
      <c r="V30" s="347"/>
      <c r="W30" s="347"/>
    </row>
    <row r="31" spans="1:23" ht="15">
      <c r="A31" s="280">
        <f t="shared" si="1"/>
        <v>1967</v>
      </c>
      <c r="B31" s="269" t="str">
        <f t="shared" si="0"/>
        <v>1971 u. früher</v>
      </c>
      <c r="C31" s="269">
        <v>55</v>
      </c>
      <c r="D31" s="269">
        <f t="shared" si="3"/>
        <v>59</v>
      </c>
      <c r="E31" s="291" t="str">
        <f t="shared" si="4"/>
        <v>AK 55 (Jg.: 1971 u. früher)</v>
      </c>
      <c r="F31" s="270">
        <v>4</v>
      </c>
      <c r="G31" s="154"/>
      <c r="H31" s="10"/>
      <c r="I31" s="113" t="s">
        <v>31</v>
      </c>
      <c r="J31" s="16"/>
      <c r="K31" s="18"/>
      <c r="L31" s="16"/>
      <c r="M31" s="19"/>
      <c r="N31" s="346"/>
      <c r="O31" s="346"/>
      <c r="P31" s="346"/>
      <c r="Q31" s="347"/>
      <c r="R31" s="347"/>
      <c r="S31" s="347"/>
      <c r="T31" s="347"/>
      <c r="U31" s="347"/>
      <c r="V31" s="347"/>
      <c r="W31" s="347"/>
    </row>
    <row r="32" spans="1:23" ht="15">
      <c r="A32" s="280">
        <f t="shared" si="1"/>
        <v>1968</v>
      </c>
      <c r="B32" s="269" t="str">
        <f t="shared" si="0"/>
        <v>1971 u. früher</v>
      </c>
      <c r="C32" s="269">
        <v>55</v>
      </c>
      <c r="D32" s="269">
        <f t="shared" si="3"/>
        <v>58</v>
      </c>
      <c r="E32" s="291" t="str">
        <f t="shared" si="4"/>
        <v>AK 55 (Jg.: 1971 u. früher)</v>
      </c>
      <c r="F32" s="270">
        <v>4</v>
      </c>
      <c r="G32" s="154"/>
      <c r="H32" s="10"/>
      <c r="I32" s="114">
        <v>13</v>
      </c>
      <c r="J32" s="16"/>
      <c r="K32" s="18"/>
      <c r="L32" s="16"/>
      <c r="M32" s="19"/>
      <c r="N32" s="346"/>
      <c r="O32" s="346"/>
      <c r="P32" s="346"/>
      <c r="Q32" s="347"/>
      <c r="R32" s="347"/>
      <c r="S32" s="347"/>
      <c r="T32" s="347"/>
      <c r="U32" s="347"/>
      <c r="V32" s="347"/>
      <c r="W32" s="347"/>
    </row>
    <row r="33" spans="1:23" ht="15">
      <c r="A33" s="280">
        <f t="shared" si="1"/>
        <v>1969</v>
      </c>
      <c r="B33" s="269" t="str">
        <f t="shared" si="0"/>
        <v>1971 u. früher</v>
      </c>
      <c r="C33" s="269">
        <v>55</v>
      </c>
      <c r="D33" s="269">
        <f t="shared" si="3"/>
        <v>57</v>
      </c>
      <c r="E33" s="291" t="str">
        <f t="shared" si="4"/>
        <v>AK 55 (Jg.: 1971 u. früher)</v>
      </c>
      <c r="F33" s="270">
        <v>4</v>
      </c>
      <c r="G33" s="154"/>
      <c r="H33" s="10"/>
      <c r="I33" s="113" t="s">
        <v>48</v>
      </c>
      <c r="J33" s="16"/>
      <c r="K33" s="18"/>
      <c r="L33" s="16"/>
      <c r="M33" s="19"/>
      <c r="N33" s="346"/>
      <c r="O33" s="346"/>
      <c r="P33" s="346"/>
      <c r="Q33" s="347"/>
      <c r="R33" s="347"/>
      <c r="S33" s="347"/>
      <c r="T33" s="347"/>
      <c r="U33" s="347"/>
      <c r="V33" s="347"/>
      <c r="W33" s="347"/>
    </row>
    <row r="34" spans="1:23" ht="15">
      <c r="A34" s="280">
        <f t="shared" si="1"/>
        <v>1970</v>
      </c>
      <c r="B34" s="269" t="str">
        <f t="shared" si="0"/>
        <v>1971 u. früher</v>
      </c>
      <c r="C34" s="269">
        <v>55</v>
      </c>
      <c r="D34" s="269">
        <f>D35+1</f>
        <v>56</v>
      </c>
      <c r="E34" s="291" t="str">
        <f t="shared" si="4"/>
        <v>AK 55 (Jg.: 1971 u. früher)</v>
      </c>
      <c r="F34" s="270">
        <v>4</v>
      </c>
      <c r="G34" s="154"/>
      <c r="H34" s="10"/>
      <c r="I34" s="114">
        <v>14</v>
      </c>
      <c r="J34" s="16"/>
      <c r="K34" s="18"/>
      <c r="L34" s="16"/>
      <c r="M34" s="19"/>
      <c r="N34" s="346"/>
      <c r="O34" s="346"/>
      <c r="P34" s="346"/>
      <c r="Q34" s="347"/>
      <c r="R34" s="347"/>
      <c r="S34" s="347"/>
      <c r="T34" s="347"/>
      <c r="U34" s="347"/>
      <c r="V34" s="347"/>
      <c r="W34" s="347"/>
    </row>
    <row r="35" spans="1:23" ht="15.4" thickBot="1">
      <c r="A35" s="280">
        <f t="shared" si="1"/>
        <v>1971</v>
      </c>
      <c r="B35" s="269" t="str">
        <f t="shared" si="0"/>
        <v>1971 u. früher</v>
      </c>
      <c r="C35" s="269">
        <v>55</v>
      </c>
      <c r="D35" s="269">
        <v>55</v>
      </c>
      <c r="E35" s="291" t="str">
        <f>"AK "&amp;C35&amp;" (Jg.: "&amp;B35&amp;")"</f>
        <v>AK 55 (Jg.: 1971 u. früher)</v>
      </c>
      <c r="F35" s="270">
        <v>4</v>
      </c>
      <c r="G35" s="154"/>
      <c r="H35" s="10"/>
      <c r="I35" s="113" t="s">
        <v>32</v>
      </c>
      <c r="J35" s="16"/>
      <c r="K35" s="18"/>
      <c r="L35" s="16"/>
      <c r="M35" s="19"/>
      <c r="N35" s="346"/>
      <c r="O35" s="346"/>
      <c r="P35" s="346"/>
      <c r="S35" s="347"/>
      <c r="T35" s="347"/>
      <c r="U35" s="347"/>
      <c r="V35" s="347"/>
      <c r="W35" s="347"/>
    </row>
    <row r="36" spans="1:23" ht="15">
      <c r="A36" s="302">
        <f t="shared" si="1"/>
        <v>1972</v>
      </c>
      <c r="B36" s="303" t="str">
        <f t="shared" ref="B36:B51" si="5">$A$36&amp;" - "&amp;$A$51</f>
        <v>1972 - 1987</v>
      </c>
      <c r="C36" s="303">
        <v>40</v>
      </c>
      <c r="D36" s="303">
        <v>54</v>
      </c>
      <c r="E36" s="304" t="str">
        <f t="shared" ref="E36:E82" si="6">"AK "&amp;C36&amp;" (Jg.: "&amp;B36&amp;")"</f>
        <v>AK 40 (Jg.: 1972 - 1987)</v>
      </c>
      <c r="F36" s="305">
        <v>4</v>
      </c>
      <c r="G36" s="154"/>
      <c r="H36" s="10"/>
      <c r="I36" s="114">
        <v>15</v>
      </c>
      <c r="J36" s="16"/>
      <c r="K36" s="18"/>
      <c r="L36" s="16"/>
      <c r="M36" s="19"/>
      <c r="N36" s="346"/>
      <c r="O36" s="346"/>
      <c r="P36" s="346"/>
      <c r="S36" s="347"/>
      <c r="T36" s="347"/>
      <c r="U36" s="347"/>
      <c r="V36" s="347"/>
      <c r="W36" s="347"/>
    </row>
    <row r="37" spans="1:23" ht="15">
      <c r="A37" s="301">
        <f t="shared" si="1"/>
        <v>1973</v>
      </c>
      <c r="B37" s="273" t="str">
        <f t="shared" si="5"/>
        <v>1972 - 1987</v>
      </c>
      <c r="C37" s="273">
        <v>40</v>
      </c>
      <c r="D37" s="273">
        <v>53</v>
      </c>
      <c r="E37" s="292" t="str">
        <f t="shared" si="6"/>
        <v>AK 40 (Jg.: 1972 - 1987)</v>
      </c>
      <c r="F37" s="274">
        <v>4</v>
      </c>
      <c r="G37" s="154"/>
      <c r="H37" s="10"/>
      <c r="I37" s="113" t="s">
        <v>49</v>
      </c>
      <c r="J37" s="16"/>
      <c r="K37" s="18"/>
      <c r="L37" s="16"/>
      <c r="M37" s="19"/>
      <c r="N37" s="346"/>
      <c r="O37" s="346"/>
      <c r="P37" s="346"/>
      <c r="S37" s="347"/>
      <c r="T37" s="347"/>
      <c r="U37" s="347"/>
      <c r="V37" s="347"/>
      <c r="W37" s="347"/>
    </row>
    <row r="38" spans="1:23" ht="15.4" thickBot="1">
      <c r="A38" s="301">
        <f t="shared" si="1"/>
        <v>1974</v>
      </c>
      <c r="B38" s="273" t="str">
        <f t="shared" si="5"/>
        <v>1972 - 1987</v>
      </c>
      <c r="C38" s="273">
        <v>40</v>
      </c>
      <c r="D38" s="273">
        <v>52</v>
      </c>
      <c r="E38" s="292" t="str">
        <f t="shared" si="6"/>
        <v>AK 40 (Jg.: 1972 - 1987)</v>
      </c>
      <c r="F38" s="274">
        <v>4</v>
      </c>
      <c r="G38" s="154"/>
      <c r="H38" s="10"/>
      <c r="I38" s="114">
        <v>16</v>
      </c>
      <c r="J38" s="16"/>
      <c r="K38" s="21"/>
      <c r="L38" s="20"/>
      <c r="M38" s="22"/>
      <c r="N38" s="346"/>
      <c r="O38" s="346"/>
      <c r="P38" s="346"/>
      <c r="S38" s="347"/>
      <c r="T38" s="347"/>
      <c r="U38" s="347"/>
      <c r="V38" s="347"/>
      <c r="W38" s="347"/>
    </row>
    <row r="39" spans="1:23" ht="15.4" thickBot="1">
      <c r="A39" s="301">
        <f t="shared" si="1"/>
        <v>1975</v>
      </c>
      <c r="B39" s="273" t="str">
        <f t="shared" si="5"/>
        <v>1972 - 1987</v>
      </c>
      <c r="C39" s="273">
        <v>40</v>
      </c>
      <c r="D39" s="273">
        <v>51</v>
      </c>
      <c r="E39" s="292" t="str">
        <f t="shared" si="6"/>
        <v>AK 40 (Jg.: 1972 - 1987)</v>
      </c>
      <c r="F39" s="274">
        <v>4</v>
      </c>
      <c r="G39" s="154"/>
      <c r="H39" s="10"/>
      <c r="I39" s="113" t="s">
        <v>33</v>
      </c>
      <c r="J39" s="20"/>
      <c r="K39" s="10"/>
      <c r="L39" s="10"/>
      <c r="M39" s="10"/>
      <c r="N39" s="346"/>
      <c r="O39" s="346"/>
      <c r="P39" s="346"/>
      <c r="S39" s="347"/>
      <c r="T39" s="347"/>
      <c r="U39" s="347"/>
      <c r="V39" s="347"/>
      <c r="W39" s="347"/>
    </row>
    <row r="40" spans="1:23" ht="15.4" thickBot="1">
      <c r="A40" s="301">
        <f t="shared" si="1"/>
        <v>1976</v>
      </c>
      <c r="B40" s="273" t="str">
        <f t="shared" si="5"/>
        <v>1972 - 1987</v>
      </c>
      <c r="C40" s="273">
        <v>40</v>
      </c>
      <c r="D40" s="273">
        <v>50</v>
      </c>
      <c r="E40" s="292" t="str">
        <f t="shared" si="6"/>
        <v>AK 40 (Jg.: 1972 - 1987)</v>
      </c>
      <c r="F40" s="274">
        <v>4</v>
      </c>
      <c r="G40" s="154"/>
      <c r="H40" s="10"/>
      <c r="I40" s="114">
        <v>17</v>
      </c>
      <c r="J40" s="10"/>
      <c r="K40" s="10"/>
      <c r="L40" s="10"/>
      <c r="M40" s="10"/>
      <c r="N40" s="346"/>
      <c r="O40" s="346"/>
      <c r="P40" s="346"/>
      <c r="Q40" s="347"/>
      <c r="R40" s="347"/>
      <c r="S40" s="347"/>
      <c r="T40" s="347"/>
      <c r="U40" s="347"/>
      <c r="V40" s="347"/>
      <c r="W40" s="347"/>
    </row>
    <row r="41" spans="1:23" ht="15.4" thickBot="1">
      <c r="A41" s="301">
        <f t="shared" si="1"/>
        <v>1977</v>
      </c>
      <c r="B41" s="273" t="str">
        <f t="shared" si="5"/>
        <v>1972 - 1987</v>
      </c>
      <c r="C41" s="273">
        <v>40</v>
      </c>
      <c r="D41" s="273">
        <v>49</v>
      </c>
      <c r="E41" s="292" t="str">
        <f t="shared" si="6"/>
        <v>AK 40 (Jg.: 1972 - 1987)</v>
      </c>
      <c r="F41" s="274">
        <v>4</v>
      </c>
      <c r="G41" s="154"/>
      <c r="H41" s="10"/>
      <c r="I41" s="113" t="s">
        <v>50</v>
      </c>
      <c r="J41" s="10"/>
      <c r="K41" s="10"/>
      <c r="L41" s="10"/>
      <c r="M41" s="366" t="s">
        <v>13</v>
      </c>
      <c r="N41" s="346"/>
      <c r="O41" s="346"/>
      <c r="P41" s="346"/>
      <c r="Q41" s="347"/>
      <c r="R41" s="347"/>
      <c r="S41" s="347"/>
      <c r="T41" s="347"/>
      <c r="U41" s="347"/>
      <c r="V41" s="347"/>
      <c r="W41" s="347"/>
    </row>
    <row r="42" spans="1:23" ht="15.4" thickBot="1">
      <c r="A42" s="301">
        <f t="shared" si="1"/>
        <v>1978</v>
      </c>
      <c r="B42" s="273" t="str">
        <f t="shared" si="5"/>
        <v>1972 - 1987</v>
      </c>
      <c r="C42" s="273">
        <v>40</v>
      </c>
      <c r="D42" s="273">
        <v>48</v>
      </c>
      <c r="E42" s="292" t="str">
        <f t="shared" si="6"/>
        <v>AK 40 (Jg.: 1972 - 1987)</v>
      </c>
      <c r="F42" s="274">
        <v>4</v>
      </c>
      <c r="G42" s="154"/>
      <c r="H42" s="10"/>
      <c r="I42" s="114">
        <v>18</v>
      </c>
      <c r="J42" s="10"/>
      <c r="K42" s="361"/>
      <c r="L42" s="361"/>
      <c r="M42" s="345" t="s">
        <v>16</v>
      </c>
      <c r="N42" s="364" t="s">
        <v>17</v>
      </c>
      <c r="O42" s="346"/>
      <c r="P42" s="346"/>
      <c r="Q42" s="347"/>
      <c r="R42" s="347"/>
      <c r="S42" s="347"/>
      <c r="T42" s="347"/>
      <c r="U42" s="347"/>
      <c r="V42" s="347"/>
      <c r="W42" s="347"/>
    </row>
    <row r="43" spans="1:23" ht="15.4" thickBot="1">
      <c r="A43" s="301">
        <f t="shared" si="1"/>
        <v>1979</v>
      </c>
      <c r="B43" s="273" t="str">
        <f t="shared" si="5"/>
        <v>1972 - 1987</v>
      </c>
      <c r="C43" s="273">
        <v>40</v>
      </c>
      <c r="D43" s="273">
        <v>47</v>
      </c>
      <c r="E43" s="292" t="str">
        <f t="shared" si="6"/>
        <v>AK 40 (Jg.: 1972 - 1987)</v>
      </c>
      <c r="F43" s="274">
        <v>4</v>
      </c>
      <c r="G43" s="154"/>
      <c r="H43" s="10"/>
      <c r="I43" s="113" t="s">
        <v>34</v>
      </c>
      <c r="J43" s="10"/>
      <c r="K43" s="362"/>
      <c r="L43" s="362"/>
      <c r="M43" s="350" t="s">
        <v>192</v>
      </c>
      <c r="N43" s="365">
        <v>13</v>
      </c>
      <c r="O43" s="362"/>
      <c r="P43" s="10"/>
    </row>
    <row r="44" spans="1:23" ht="15.4" thickBot="1">
      <c r="A44" s="301">
        <f t="shared" si="1"/>
        <v>1980</v>
      </c>
      <c r="B44" s="273" t="str">
        <f t="shared" si="5"/>
        <v>1972 - 1987</v>
      </c>
      <c r="C44" s="273">
        <v>40</v>
      </c>
      <c r="D44" s="273">
        <v>46</v>
      </c>
      <c r="E44" s="292" t="str">
        <f t="shared" si="6"/>
        <v>AK 40 (Jg.: 1972 - 1987)</v>
      </c>
      <c r="F44" s="274">
        <v>4</v>
      </c>
      <c r="G44" s="154"/>
      <c r="H44" s="10"/>
      <c r="I44" s="114">
        <v>19</v>
      </c>
      <c r="J44" s="10"/>
      <c r="K44" s="363"/>
      <c r="L44" s="363"/>
      <c r="M44" s="350" t="s">
        <v>137</v>
      </c>
      <c r="N44" s="365">
        <v>13</v>
      </c>
      <c r="O44" s="360"/>
      <c r="P44" s="10"/>
    </row>
    <row r="45" spans="1:23" ht="15.4" thickBot="1">
      <c r="A45" s="301">
        <f t="shared" si="1"/>
        <v>1981</v>
      </c>
      <c r="B45" s="273" t="str">
        <f t="shared" si="5"/>
        <v>1972 - 1987</v>
      </c>
      <c r="C45" s="273">
        <v>40</v>
      </c>
      <c r="D45" s="273">
        <v>45</v>
      </c>
      <c r="E45" s="292" t="str">
        <f t="shared" si="6"/>
        <v>AK 40 (Jg.: 1972 - 1987)</v>
      </c>
      <c r="F45" s="274">
        <v>4</v>
      </c>
      <c r="G45" s="154"/>
      <c r="H45" s="10"/>
      <c r="I45" s="113" t="s">
        <v>51</v>
      </c>
      <c r="J45" s="10"/>
      <c r="K45" s="363"/>
      <c r="L45" s="363"/>
      <c r="M45" s="351" t="s">
        <v>41</v>
      </c>
      <c r="N45" s="365">
        <v>12</v>
      </c>
      <c r="O45" s="360"/>
      <c r="P45" s="10"/>
    </row>
    <row r="46" spans="1:23" ht="15">
      <c r="A46" s="301">
        <f t="shared" si="1"/>
        <v>1982</v>
      </c>
      <c r="B46" s="273" t="str">
        <f t="shared" si="5"/>
        <v>1972 - 1987</v>
      </c>
      <c r="C46" s="273">
        <v>40</v>
      </c>
      <c r="D46" s="273">
        <v>44</v>
      </c>
      <c r="E46" s="292" t="str">
        <f t="shared" si="6"/>
        <v>AK 40 (Jg.: 1972 - 1987)</v>
      </c>
      <c r="F46" s="274">
        <v>4</v>
      </c>
      <c r="G46" s="154"/>
      <c r="H46" s="10"/>
      <c r="I46" s="113">
        <v>20</v>
      </c>
      <c r="J46" s="10"/>
      <c r="K46" s="560"/>
      <c r="L46" s="560"/>
      <c r="M46" s="560"/>
      <c r="N46" s="554"/>
      <c r="O46" s="554"/>
      <c r="P46" s="10"/>
    </row>
    <row r="47" spans="1:23" ht="15">
      <c r="A47" s="301">
        <f t="shared" si="1"/>
        <v>1983</v>
      </c>
      <c r="B47" s="273" t="str">
        <f t="shared" si="5"/>
        <v>1972 - 1987</v>
      </c>
      <c r="C47" s="273">
        <v>40</v>
      </c>
      <c r="D47" s="273">
        <v>43</v>
      </c>
      <c r="E47" s="292" t="str">
        <f t="shared" si="6"/>
        <v>AK 40 (Jg.: 1972 - 1987)</v>
      </c>
      <c r="F47" s="274">
        <v>4</v>
      </c>
      <c r="G47" s="154"/>
      <c r="H47" s="10"/>
      <c r="I47" s="114" t="s">
        <v>130</v>
      </c>
      <c r="J47" s="10"/>
      <c r="K47" s="10"/>
      <c r="L47" s="10"/>
      <c r="M47" s="10"/>
      <c r="N47" s="10"/>
      <c r="O47" s="10"/>
      <c r="P47" s="10"/>
    </row>
    <row r="48" spans="1:23" ht="15">
      <c r="A48" s="301">
        <f t="shared" si="1"/>
        <v>1984</v>
      </c>
      <c r="B48" s="273" t="str">
        <f t="shared" si="5"/>
        <v>1972 - 1987</v>
      </c>
      <c r="C48" s="273">
        <v>40</v>
      </c>
      <c r="D48" s="273">
        <v>42</v>
      </c>
      <c r="E48" s="292" t="str">
        <f t="shared" si="6"/>
        <v>AK 40 (Jg.: 1972 - 1987)</v>
      </c>
      <c r="F48" s="274">
        <v>4</v>
      </c>
      <c r="G48" s="154"/>
      <c r="H48" s="10"/>
      <c r="I48" s="114">
        <v>21</v>
      </c>
      <c r="J48" s="10"/>
      <c r="K48" s="10" t="s">
        <v>67</v>
      </c>
      <c r="L48" s="10"/>
      <c r="M48" s="10"/>
      <c r="N48" s="10"/>
      <c r="O48" s="10"/>
      <c r="P48" s="10"/>
    </row>
    <row r="49" spans="1:16" ht="15">
      <c r="A49" s="301">
        <f t="shared" si="1"/>
        <v>1985</v>
      </c>
      <c r="B49" s="273" t="str">
        <f t="shared" si="5"/>
        <v>1972 - 1987</v>
      </c>
      <c r="C49" s="273">
        <v>40</v>
      </c>
      <c r="D49" s="273">
        <v>41</v>
      </c>
      <c r="E49" s="292" t="str">
        <f t="shared" si="6"/>
        <v>AK 40 (Jg.: 1972 - 1987)</v>
      </c>
      <c r="F49" s="274">
        <v>4</v>
      </c>
      <c r="G49" s="154"/>
      <c r="H49" s="10"/>
      <c r="I49" s="114" t="s">
        <v>156</v>
      </c>
      <c r="J49" s="10"/>
      <c r="K49" s="10" t="s">
        <v>66</v>
      </c>
      <c r="L49" s="10"/>
      <c r="M49" s="10"/>
      <c r="N49" s="10"/>
      <c r="O49" s="10"/>
      <c r="P49" s="10"/>
    </row>
    <row r="50" spans="1:16" ht="15">
      <c r="A50" s="301">
        <f t="shared" si="1"/>
        <v>1986</v>
      </c>
      <c r="B50" s="273" t="str">
        <f t="shared" si="5"/>
        <v>1972 - 1987</v>
      </c>
      <c r="C50" s="273">
        <v>40</v>
      </c>
      <c r="D50" s="273">
        <v>40</v>
      </c>
      <c r="E50" s="292" t="str">
        <f t="shared" si="6"/>
        <v>AK 40 (Jg.: 1972 - 1987)</v>
      </c>
      <c r="F50" s="274">
        <v>4</v>
      </c>
      <c r="G50" s="154"/>
      <c r="H50" s="10"/>
      <c r="I50" s="114">
        <v>22</v>
      </c>
      <c r="J50" s="10"/>
      <c r="K50" s="10" t="s">
        <v>68</v>
      </c>
      <c r="L50" s="10"/>
      <c r="M50" s="10"/>
      <c r="N50" s="10"/>
      <c r="O50" s="10"/>
      <c r="P50" s="10"/>
    </row>
    <row r="51" spans="1:16" ht="15.4" thickBot="1">
      <c r="A51" s="306">
        <f t="shared" si="1"/>
        <v>1987</v>
      </c>
      <c r="B51" s="307" t="str">
        <f t="shared" si="5"/>
        <v>1972 - 1987</v>
      </c>
      <c r="C51" s="307">
        <v>40</v>
      </c>
      <c r="D51" s="307">
        <v>39</v>
      </c>
      <c r="E51" s="308" t="str">
        <f t="shared" si="6"/>
        <v>AK 40 (Jg.: 1972 - 1987)</v>
      </c>
      <c r="F51" s="309">
        <v>4</v>
      </c>
      <c r="G51" s="154"/>
      <c r="H51" s="10"/>
      <c r="I51" s="115" t="s">
        <v>92</v>
      </c>
      <c r="J51" s="10"/>
      <c r="K51" s="10" t="s">
        <v>69</v>
      </c>
      <c r="L51" s="10"/>
      <c r="M51" s="10"/>
      <c r="N51" s="10"/>
      <c r="O51" s="10"/>
      <c r="P51" s="10"/>
    </row>
    <row r="52" spans="1:16" ht="15">
      <c r="A52" s="310">
        <f t="shared" si="1"/>
        <v>1988</v>
      </c>
      <c r="B52" s="271" t="str">
        <f t="shared" ref="B52:B62" si="7">$A$52&amp;" - "&amp;$A$62</f>
        <v>1988 - 1998</v>
      </c>
      <c r="C52" s="271">
        <v>28</v>
      </c>
      <c r="D52" s="271">
        <v>38</v>
      </c>
      <c r="E52" s="293" t="str">
        <f t="shared" si="6"/>
        <v>AK 28 (Jg.: 1988 - 1998)</v>
      </c>
      <c r="F52" s="272">
        <v>4</v>
      </c>
      <c r="G52" s="154"/>
      <c r="H52" s="10"/>
      <c r="I52" s="115">
        <v>23</v>
      </c>
      <c r="J52" s="10"/>
      <c r="K52" s="10"/>
      <c r="L52" s="10"/>
      <c r="M52" s="10"/>
      <c r="N52" s="10"/>
      <c r="O52" s="10"/>
      <c r="P52" s="10"/>
    </row>
    <row r="53" spans="1:16" ht="15">
      <c r="A53" s="310">
        <f t="shared" si="1"/>
        <v>1989</v>
      </c>
      <c r="B53" s="271" t="str">
        <f t="shared" si="7"/>
        <v>1988 - 1998</v>
      </c>
      <c r="C53" s="271">
        <v>28</v>
      </c>
      <c r="D53" s="271">
        <v>37</v>
      </c>
      <c r="E53" s="293" t="str">
        <f t="shared" si="6"/>
        <v>AK 28 (Jg.: 1988 - 1998)</v>
      </c>
      <c r="F53" s="272">
        <v>4</v>
      </c>
      <c r="G53" s="154"/>
      <c r="H53" s="10"/>
      <c r="I53" s="115" t="s">
        <v>157</v>
      </c>
      <c r="J53" s="10"/>
      <c r="K53" s="10"/>
      <c r="L53" s="10"/>
      <c r="M53" s="10"/>
      <c r="N53" s="10"/>
      <c r="O53" s="10"/>
      <c r="P53" s="10"/>
    </row>
    <row r="54" spans="1:16" ht="15">
      <c r="A54" s="310">
        <f t="shared" si="1"/>
        <v>1990</v>
      </c>
      <c r="B54" s="271" t="str">
        <f t="shared" si="7"/>
        <v>1988 - 1998</v>
      </c>
      <c r="C54" s="271">
        <v>28</v>
      </c>
      <c r="D54" s="271">
        <v>36</v>
      </c>
      <c r="E54" s="293" t="str">
        <f t="shared" si="6"/>
        <v>AK 28 (Jg.: 1988 - 1998)</v>
      </c>
      <c r="F54" s="272">
        <v>4</v>
      </c>
      <c r="G54" s="154"/>
      <c r="H54" s="10"/>
      <c r="I54" s="115">
        <v>24</v>
      </c>
      <c r="J54" s="10"/>
      <c r="K54" s="10"/>
      <c r="L54" s="10"/>
      <c r="M54" s="10"/>
      <c r="N54" s="10"/>
      <c r="O54" s="10"/>
      <c r="P54" s="10"/>
    </row>
    <row r="55" spans="1:16" ht="15">
      <c r="A55" s="310">
        <f t="shared" si="1"/>
        <v>1991</v>
      </c>
      <c r="B55" s="271" t="str">
        <f t="shared" si="7"/>
        <v>1988 - 1998</v>
      </c>
      <c r="C55" s="271">
        <v>28</v>
      </c>
      <c r="D55" s="271">
        <v>35</v>
      </c>
      <c r="E55" s="293" t="str">
        <f t="shared" si="6"/>
        <v>AK 28 (Jg.: 1988 - 1998)</v>
      </c>
      <c r="F55" s="272">
        <v>4</v>
      </c>
      <c r="G55" s="154"/>
      <c r="H55" s="10"/>
      <c r="I55" s="115" t="s">
        <v>164</v>
      </c>
      <c r="J55" s="10"/>
      <c r="K55" s="10"/>
      <c r="L55" s="10"/>
      <c r="M55" s="10"/>
      <c r="N55" s="10"/>
      <c r="O55" s="10"/>
      <c r="P55" s="10"/>
    </row>
    <row r="56" spans="1:16" ht="15">
      <c r="A56" s="310">
        <f t="shared" si="1"/>
        <v>1992</v>
      </c>
      <c r="B56" s="271" t="str">
        <f t="shared" si="7"/>
        <v>1988 - 1998</v>
      </c>
      <c r="C56" s="271">
        <v>28</v>
      </c>
      <c r="D56" s="271">
        <v>34</v>
      </c>
      <c r="E56" s="293" t="str">
        <f t="shared" si="6"/>
        <v>AK 28 (Jg.: 1988 - 1998)</v>
      </c>
      <c r="F56" s="272">
        <v>4</v>
      </c>
      <c r="G56" s="154"/>
      <c r="H56" s="10"/>
      <c r="I56" s="115">
        <v>25</v>
      </c>
      <c r="J56" s="10"/>
      <c r="K56" s="10"/>
      <c r="L56" s="10"/>
      <c r="M56" s="10"/>
      <c r="N56" s="10"/>
      <c r="O56" s="10"/>
      <c r="P56" s="10"/>
    </row>
    <row r="57" spans="1:16" ht="15">
      <c r="A57" s="310">
        <f t="shared" si="1"/>
        <v>1993</v>
      </c>
      <c r="B57" s="271" t="str">
        <f t="shared" si="7"/>
        <v>1988 - 1998</v>
      </c>
      <c r="C57" s="271">
        <v>28</v>
      </c>
      <c r="D57" s="271">
        <v>33</v>
      </c>
      <c r="E57" s="293" t="str">
        <f t="shared" si="6"/>
        <v>AK 28 (Jg.: 1988 - 1998)</v>
      </c>
      <c r="F57" s="272">
        <v>4</v>
      </c>
      <c r="G57" s="154"/>
      <c r="H57" s="10"/>
      <c r="I57" s="115" t="s">
        <v>141</v>
      </c>
      <c r="J57" s="10"/>
      <c r="K57" s="10"/>
      <c r="L57" s="10"/>
      <c r="M57" s="10"/>
      <c r="N57" s="10"/>
      <c r="O57" s="10"/>
      <c r="P57" s="10"/>
    </row>
    <row r="58" spans="1:16" ht="15">
      <c r="A58" s="310">
        <f t="shared" si="1"/>
        <v>1994</v>
      </c>
      <c r="B58" s="271" t="str">
        <f t="shared" si="7"/>
        <v>1988 - 1998</v>
      </c>
      <c r="C58" s="271">
        <v>28</v>
      </c>
      <c r="D58" s="271">
        <v>32</v>
      </c>
      <c r="E58" s="293" t="str">
        <f t="shared" si="6"/>
        <v>AK 28 (Jg.: 1988 - 1998)</v>
      </c>
      <c r="F58" s="272">
        <v>4</v>
      </c>
      <c r="G58" s="154"/>
      <c r="H58" s="10"/>
      <c r="I58" s="115">
        <v>26</v>
      </c>
      <c r="J58" s="10"/>
      <c r="K58" s="10"/>
      <c r="L58" s="10"/>
      <c r="M58" s="10"/>
      <c r="N58" s="10"/>
      <c r="O58" s="10"/>
      <c r="P58" s="10"/>
    </row>
    <row r="59" spans="1:16" ht="15">
      <c r="A59" s="310">
        <f t="shared" si="1"/>
        <v>1995</v>
      </c>
      <c r="B59" s="271" t="str">
        <f t="shared" si="7"/>
        <v>1988 - 1998</v>
      </c>
      <c r="C59" s="271">
        <v>28</v>
      </c>
      <c r="D59" s="271">
        <v>31</v>
      </c>
      <c r="E59" s="293" t="str">
        <f t="shared" si="6"/>
        <v>AK 28 (Jg.: 1988 - 1998)</v>
      </c>
      <c r="F59" s="272">
        <v>4</v>
      </c>
      <c r="G59" s="154"/>
      <c r="H59" s="10"/>
      <c r="I59" s="115" t="s">
        <v>158</v>
      </c>
      <c r="J59" s="10"/>
      <c r="K59" s="10"/>
      <c r="L59" s="10"/>
      <c r="M59" s="10"/>
      <c r="N59" s="10"/>
      <c r="O59" s="10"/>
      <c r="P59" s="10"/>
    </row>
    <row r="60" spans="1:16" ht="15">
      <c r="A60" s="310">
        <f t="shared" si="1"/>
        <v>1996</v>
      </c>
      <c r="B60" s="271" t="str">
        <f t="shared" si="7"/>
        <v>1988 - 1998</v>
      </c>
      <c r="C60" s="271">
        <v>28</v>
      </c>
      <c r="D60" s="271">
        <v>30</v>
      </c>
      <c r="E60" s="293" t="str">
        <f t="shared" si="6"/>
        <v>AK 28 (Jg.: 1988 - 1998)</v>
      </c>
      <c r="F60" s="272">
        <v>4</v>
      </c>
      <c r="G60" s="154"/>
      <c r="H60" s="10"/>
      <c r="I60" s="115">
        <v>27</v>
      </c>
      <c r="J60" s="10"/>
      <c r="K60" s="10"/>
      <c r="L60" s="10"/>
      <c r="M60" s="10"/>
      <c r="N60" s="10"/>
      <c r="O60" s="10"/>
      <c r="P60" s="10"/>
    </row>
    <row r="61" spans="1:16" ht="15">
      <c r="A61" s="310">
        <f t="shared" si="1"/>
        <v>1997</v>
      </c>
      <c r="B61" s="271" t="str">
        <f t="shared" si="7"/>
        <v>1988 - 1998</v>
      </c>
      <c r="C61" s="271">
        <v>28</v>
      </c>
      <c r="D61" s="271">
        <v>29</v>
      </c>
      <c r="E61" s="293" t="str">
        <f t="shared" si="6"/>
        <v>AK 28 (Jg.: 1988 - 1998)</v>
      </c>
      <c r="F61" s="272">
        <v>4</v>
      </c>
      <c r="G61" s="154"/>
      <c r="H61" s="10"/>
      <c r="I61" s="115" t="s">
        <v>159</v>
      </c>
      <c r="J61" s="10"/>
      <c r="K61" s="10"/>
      <c r="L61" s="10"/>
      <c r="M61" s="10"/>
      <c r="N61" s="10"/>
      <c r="O61" s="10"/>
      <c r="P61" s="10"/>
    </row>
    <row r="62" spans="1:16" ht="15.4" thickBot="1">
      <c r="A62" s="310">
        <f t="shared" si="1"/>
        <v>1998</v>
      </c>
      <c r="B62" s="271" t="str">
        <f t="shared" si="7"/>
        <v>1988 - 1998</v>
      </c>
      <c r="C62" s="271">
        <v>28</v>
      </c>
      <c r="D62" s="271">
        <v>28</v>
      </c>
      <c r="E62" s="293" t="str">
        <f t="shared" si="6"/>
        <v>AK 28 (Jg.: 1988 - 1998)</v>
      </c>
      <c r="F62" s="272">
        <v>4</v>
      </c>
      <c r="G62" s="154"/>
      <c r="H62" s="10"/>
      <c r="I62" s="115">
        <v>28</v>
      </c>
      <c r="J62" s="10"/>
      <c r="K62" s="10"/>
      <c r="L62" s="10"/>
      <c r="M62" s="10"/>
      <c r="N62" s="10"/>
      <c r="O62" s="10"/>
      <c r="P62" s="10"/>
    </row>
    <row r="63" spans="1:16" ht="15">
      <c r="A63" s="312">
        <f t="shared" si="1"/>
        <v>1999</v>
      </c>
      <c r="B63" s="313" t="str">
        <f t="shared" ref="B63:B72" si="8">$A$63&amp;" - "&amp;$A$72</f>
        <v>1999 - 2008</v>
      </c>
      <c r="C63" s="313">
        <v>18</v>
      </c>
      <c r="D63" s="313">
        <v>27</v>
      </c>
      <c r="E63" s="314" t="str">
        <f t="shared" si="6"/>
        <v>AK 18 (Jg.: 1999 - 2008)</v>
      </c>
      <c r="F63" s="315">
        <v>4</v>
      </c>
      <c r="G63" s="154"/>
      <c r="H63" s="10"/>
      <c r="I63" s="115" t="s">
        <v>160</v>
      </c>
      <c r="J63" s="10"/>
      <c r="K63" s="10"/>
      <c r="L63" s="10"/>
      <c r="M63" s="10"/>
      <c r="N63" s="10"/>
      <c r="O63" s="10"/>
      <c r="P63" s="10"/>
    </row>
    <row r="64" spans="1:16" ht="15">
      <c r="A64" s="311">
        <f t="shared" si="1"/>
        <v>2000</v>
      </c>
      <c r="B64" s="275" t="str">
        <f t="shared" si="8"/>
        <v>1999 - 2008</v>
      </c>
      <c r="C64" s="275">
        <v>18</v>
      </c>
      <c r="D64" s="275">
        <v>26</v>
      </c>
      <c r="E64" s="294" t="str">
        <f t="shared" si="6"/>
        <v>AK 18 (Jg.: 1999 - 2008)</v>
      </c>
      <c r="F64" s="276">
        <v>4</v>
      </c>
      <c r="G64" s="154"/>
      <c r="H64" s="10"/>
      <c r="I64" s="115">
        <v>29</v>
      </c>
      <c r="J64" s="10"/>
      <c r="K64" s="10"/>
      <c r="L64" s="10"/>
      <c r="M64" s="10"/>
      <c r="N64" s="10"/>
      <c r="O64" s="10"/>
      <c r="P64" s="10"/>
    </row>
    <row r="65" spans="1:16" ht="15">
      <c r="A65" s="311">
        <f t="shared" si="1"/>
        <v>2001</v>
      </c>
      <c r="B65" s="275" t="str">
        <f t="shared" si="8"/>
        <v>1999 - 2008</v>
      </c>
      <c r="C65" s="275">
        <v>18</v>
      </c>
      <c r="D65" s="275">
        <v>25</v>
      </c>
      <c r="E65" s="294" t="str">
        <f t="shared" si="6"/>
        <v>AK 18 (Jg.: 1999 - 2008)</v>
      </c>
      <c r="F65" s="276">
        <v>4</v>
      </c>
      <c r="G65" s="154"/>
      <c r="H65" s="10"/>
      <c r="I65" s="115" t="s">
        <v>161</v>
      </c>
      <c r="J65" s="10"/>
      <c r="K65" s="10"/>
      <c r="L65" s="10"/>
      <c r="M65" s="10"/>
      <c r="N65" s="10"/>
      <c r="O65" s="10"/>
      <c r="P65" s="10"/>
    </row>
    <row r="66" spans="1:16" ht="15">
      <c r="A66" s="311">
        <f t="shared" si="1"/>
        <v>2002</v>
      </c>
      <c r="B66" s="275" t="str">
        <f t="shared" si="8"/>
        <v>1999 - 2008</v>
      </c>
      <c r="C66" s="275">
        <v>18</v>
      </c>
      <c r="D66" s="275">
        <v>24</v>
      </c>
      <c r="E66" s="294" t="str">
        <f t="shared" si="6"/>
        <v>AK 18 (Jg.: 1999 - 2008)</v>
      </c>
      <c r="F66" s="277">
        <v>4</v>
      </c>
      <c r="G66" s="27"/>
      <c r="H66" s="10"/>
      <c r="I66" s="115">
        <v>30</v>
      </c>
      <c r="J66" s="10"/>
      <c r="K66" s="10"/>
      <c r="L66" s="10"/>
      <c r="M66" s="10"/>
      <c r="N66" s="10"/>
      <c r="O66" s="10"/>
      <c r="P66" s="10"/>
    </row>
    <row r="67" spans="1:16" ht="15">
      <c r="A67" s="311">
        <f t="shared" si="1"/>
        <v>2003</v>
      </c>
      <c r="B67" s="275" t="str">
        <f t="shared" si="8"/>
        <v>1999 - 2008</v>
      </c>
      <c r="C67" s="275">
        <v>18</v>
      </c>
      <c r="D67" s="275">
        <v>23</v>
      </c>
      <c r="E67" s="294" t="str">
        <f t="shared" si="6"/>
        <v>AK 18 (Jg.: 1999 - 2008)</v>
      </c>
      <c r="F67" s="277">
        <v>4</v>
      </c>
      <c r="G67" s="27"/>
      <c r="H67" s="10"/>
      <c r="I67" s="115" t="s">
        <v>162</v>
      </c>
      <c r="J67" s="10"/>
      <c r="K67" s="10"/>
      <c r="L67" s="10"/>
      <c r="M67" s="10"/>
      <c r="N67" s="10"/>
      <c r="O67" s="10"/>
      <c r="P67" s="10"/>
    </row>
    <row r="68" spans="1:16" ht="15">
      <c r="A68" s="311">
        <f t="shared" si="1"/>
        <v>2004</v>
      </c>
      <c r="B68" s="275" t="str">
        <f t="shared" si="8"/>
        <v>1999 - 2008</v>
      </c>
      <c r="C68" s="275">
        <v>18</v>
      </c>
      <c r="D68" s="275">
        <v>22</v>
      </c>
      <c r="E68" s="294" t="str">
        <f t="shared" si="6"/>
        <v>AK 18 (Jg.: 1999 - 2008)</v>
      </c>
      <c r="F68" s="277">
        <v>4</v>
      </c>
      <c r="G68" s="27"/>
      <c r="H68" s="10"/>
      <c r="I68" s="116">
        <v>31</v>
      </c>
      <c r="J68" s="10"/>
      <c r="K68" s="10"/>
      <c r="L68" s="10"/>
      <c r="M68" s="10"/>
      <c r="N68" s="10"/>
      <c r="O68" s="10"/>
      <c r="P68" s="10"/>
    </row>
    <row r="69" spans="1:16" ht="15">
      <c r="A69" s="311">
        <f t="shared" si="1"/>
        <v>2005</v>
      </c>
      <c r="B69" s="275" t="str">
        <f t="shared" si="8"/>
        <v>1999 - 2008</v>
      </c>
      <c r="C69" s="275">
        <v>18</v>
      </c>
      <c r="D69" s="275">
        <v>21</v>
      </c>
      <c r="E69" s="294" t="str">
        <f t="shared" si="6"/>
        <v>AK 18 (Jg.: 1999 - 2008)</v>
      </c>
      <c r="F69" s="277">
        <v>4</v>
      </c>
      <c r="G69" s="27"/>
      <c r="H69" s="10"/>
      <c r="I69" s="352"/>
      <c r="J69" s="10"/>
      <c r="K69" s="10"/>
      <c r="L69" s="10"/>
      <c r="M69" s="10"/>
      <c r="N69" s="10"/>
      <c r="O69" s="10"/>
      <c r="P69" s="10"/>
    </row>
    <row r="70" spans="1:16" ht="15">
      <c r="A70" s="311">
        <f t="shared" si="1"/>
        <v>2006</v>
      </c>
      <c r="B70" s="275" t="str">
        <f t="shared" si="8"/>
        <v>1999 - 2008</v>
      </c>
      <c r="C70" s="275">
        <v>18</v>
      </c>
      <c r="D70" s="275">
        <v>20</v>
      </c>
      <c r="E70" s="294" t="str">
        <f t="shared" si="6"/>
        <v>AK 18 (Jg.: 1999 - 2008)</v>
      </c>
      <c r="F70" s="277">
        <v>4</v>
      </c>
      <c r="G70" s="27"/>
      <c r="H70" s="10"/>
      <c r="I70" s="10"/>
      <c r="J70" s="10"/>
      <c r="K70" s="10"/>
      <c r="L70" s="10"/>
      <c r="M70" s="10"/>
      <c r="N70" s="10"/>
      <c r="O70" s="10"/>
      <c r="P70" s="10"/>
    </row>
    <row r="71" spans="1:16" ht="15">
      <c r="A71" s="311">
        <f t="shared" si="1"/>
        <v>2007</v>
      </c>
      <c r="B71" s="275" t="str">
        <f t="shared" si="8"/>
        <v>1999 - 2008</v>
      </c>
      <c r="C71" s="275">
        <v>18</v>
      </c>
      <c r="D71" s="275">
        <v>19</v>
      </c>
      <c r="E71" s="294" t="str">
        <f t="shared" si="6"/>
        <v>AK 18 (Jg.: 1999 - 2008)</v>
      </c>
      <c r="F71" s="277">
        <v>4</v>
      </c>
      <c r="G71" s="27"/>
      <c r="H71" s="10"/>
      <c r="I71" s="10"/>
      <c r="J71" s="10"/>
      <c r="K71" s="10"/>
      <c r="L71" s="10"/>
      <c r="M71" s="10"/>
      <c r="N71" s="10"/>
      <c r="O71" s="10"/>
      <c r="P71" s="10"/>
    </row>
    <row r="72" spans="1:16" ht="15.4" thickBot="1">
      <c r="A72" s="316">
        <f t="shared" si="1"/>
        <v>2008</v>
      </c>
      <c r="B72" s="317" t="str">
        <f t="shared" si="8"/>
        <v>1999 - 2008</v>
      </c>
      <c r="C72" s="317">
        <v>18</v>
      </c>
      <c r="D72" s="317">
        <v>18</v>
      </c>
      <c r="E72" s="318" t="str">
        <f t="shared" si="6"/>
        <v>AK 18 (Jg.: 1999 - 2008)</v>
      </c>
      <c r="F72" s="319">
        <v>4</v>
      </c>
      <c r="G72" s="27"/>
      <c r="H72" s="10"/>
      <c r="I72" s="10"/>
      <c r="J72" s="10"/>
      <c r="K72" s="10"/>
      <c r="L72" s="10"/>
      <c r="M72" s="10"/>
      <c r="N72" s="10"/>
      <c r="O72" s="10"/>
      <c r="P72" s="10"/>
    </row>
    <row r="73" spans="1:16" ht="15">
      <c r="A73" s="330">
        <f t="shared" si="1"/>
        <v>2009</v>
      </c>
      <c r="B73" s="331" t="str">
        <f t="shared" ref="B73:B80" si="9">IF(C73&lt;&gt;C72,A73&amp;" -"&amp;A74,B72)</f>
        <v>2009 -2010</v>
      </c>
      <c r="C73" s="331">
        <v>16</v>
      </c>
      <c r="D73" s="331">
        <v>17</v>
      </c>
      <c r="E73" s="332" t="str">
        <f t="shared" si="6"/>
        <v>AK 16 (Jg.: 2009 -2010)</v>
      </c>
      <c r="F73" s="333">
        <v>3</v>
      </c>
      <c r="G73" s="27"/>
      <c r="H73" s="10"/>
      <c r="I73" s="10"/>
      <c r="J73" s="10"/>
      <c r="K73" s="10"/>
      <c r="L73" s="10"/>
      <c r="M73" s="10"/>
      <c r="N73" s="10"/>
      <c r="O73" s="10"/>
      <c r="P73" s="10"/>
    </row>
    <row r="74" spans="1:16" ht="15.4" thickBot="1">
      <c r="A74" s="330">
        <f t="shared" si="1"/>
        <v>2010</v>
      </c>
      <c r="B74" s="331" t="str">
        <f t="shared" si="9"/>
        <v>2009 -2010</v>
      </c>
      <c r="C74" s="331">
        <v>16</v>
      </c>
      <c r="D74" s="331">
        <v>16</v>
      </c>
      <c r="E74" s="332" t="str">
        <f t="shared" si="6"/>
        <v>AK 16 (Jg.: 2009 -2010)</v>
      </c>
      <c r="F74" s="333">
        <v>3</v>
      </c>
      <c r="G74" s="27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5">
      <c r="A75" s="328">
        <f t="shared" si="1"/>
        <v>2011</v>
      </c>
      <c r="B75" s="260" t="str">
        <f t="shared" si="9"/>
        <v>2011 -2012</v>
      </c>
      <c r="C75" s="260">
        <v>14</v>
      </c>
      <c r="D75" s="260">
        <v>15</v>
      </c>
      <c r="E75" s="295" t="str">
        <f t="shared" si="6"/>
        <v>AK 14 (Jg.: 2011 -2012)</v>
      </c>
      <c r="F75" s="261">
        <v>3</v>
      </c>
      <c r="G75" s="27"/>
      <c r="H75" s="10"/>
      <c r="I75" s="10"/>
      <c r="J75" s="10"/>
      <c r="K75" s="10"/>
      <c r="L75" s="10"/>
      <c r="M75" s="10"/>
      <c r="N75" s="10"/>
      <c r="O75" s="10"/>
      <c r="P75" s="10"/>
    </row>
    <row r="76" spans="1:16" ht="15.4" thickBot="1">
      <c r="A76" s="329">
        <f t="shared" si="1"/>
        <v>2012</v>
      </c>
      <c r="B76" s="262" t="str">
        <f t="shared" si="9"/>
        <v>2011 -2012</v>
      </c>
      <c r="C76" s="262">
        <v>14</v>
      </c>
      <c r="D76" s="262">
        <v>14</v>
      </c>
      <c r="E76" s="296" t="str">
        <f t="shared" si="6"/>
        <v>AK 14 (Jg.: 2011 -2012)</v>
      </c>
      <c r="F76" s="263">
        <v>3</v>
      </c>
      <c r="G76" s="27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5">
      <c r="A77" s="320">
        <f t="shared" si="1"/>
        <v>2013</v>
      </c>
      <c r="B77" s="325" t="str">
        <f t="shared" si="9"/>
        <v>2013 -2014</v>
      </c>
      <c r="C77" s="325">
        <v>12</v>
      </c>
      <c r="D77" s="325">
        <v>13</v>
      </c>
      <c r="E77" s="326" t="str">
        <f t="shared" si="6"/>
        <v>AK 12 (Jg.: 2013 -2014)</v>
      </c>
      <c r="F77" s="327">
        <v>3</v>
      </c>
      <c r="G77" s="28"/>
      <c r="H77" s="10"/>
      <c r="I77" s="10"/>
      <c r="J77" s="10"/>
      <c r="K77" s="10"/>
      <c r="L77" s="10"/>
      <c r="M77" s="10"/>
      <c r="N77" s="10"/>
      <c r="O77" s="10"/>
      <c r="P77" s="10"/>
    </row>
    <row r="78" spans="1:16" ht="15.4" thickBot="1">
      <c r="A78" s="320">
        <f t="shared" si="1"/>
        <v>2014</v>
      </c>
      <c r="B78" s="325" t="str">
        <f t="shared" si="9"/>
        <v>2013 -2014</v>
      </c>
      <c r="C78" s="325">
        <v>12</v>
      </c>
      <c r="D78" s="325">
        <v>12</v>
      </c>
      <c r="E78" s="326" t="str">
        <f t="shared" si="6"/>
        <v>AK 12 (Jg.: 2013 -2014)</v>
      </c>
      <c r="F78" s="327">
        <v>3</v>
      </c>
      <c r="G78" s="28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5">
      <c r="A79" s="323">
        <f t="shared" si="1"/>
        <v>2015</v>
      </c>
      <c r="B79" s="252" t="str">
        <f t="shared" si="9"/>
        <v>2015 -2016</v>
      </c>
      <c r="C79" s="252">
        <v>10</v>
      </c>
      <c r="D79" s="252">
        <v>11</v>
      </c>
      <c r="E79" s="299" t="str">
        <f t="shared" si="6"/>
        <v>AK 10 (Jg.: 2015 -2016)</v>
      </c>
      <c r="F79" s="253">
        <v>3</v>
      </c>
      <c r="G79" s="28"/>
      <c r="H79" s="10"/>
      <c r="I79" s="10"/>
      <c r="J79" s="10"/>
      <c r="K79" s="10"/>
      <c r="L79" s="10"/>
      <c r="M79" s="10"/>
      <c r="N79" s="10"/>
      <c r="O79" s="10"/>
      <c r="P79" s="10"/>
    </row>
    <row r="80" spans="1:16" ht="15.4" thickBot="1">
      <c r="A80" s="324">
        <f t="shared" ref="A80:A82" si="10">$F$12-D80</f>
        <v>2016</v>
      </c>
      <c r="B80" s="254" t="str">
        <f t="shared" si="9"/>
        <v>2015 -2016</v>
      </c>
      <c r="C80" s="254">
        <v>10</v>
      </c>
      <c r="D80" s="254">
        <v>10</v>
      </c>
      <c r="E80" s="300" t="str">
        <f t="shared" si="6"/>
        <v>AK 10 (Jg.: 2015 -2016)</v>
      </c>
      <c r="F80" s="255">
        <v>3</v>
      </c>
      <c r="G80" s="28"/>
      <c r="H80" s="10"/>
      <c r="I80" s="10"/>
      <c r="J80" s="10"/>
      <c r="K80" s="10"/>
      <c r="L80" s="10"/>
      <c r="M80" s="10"/>
      <c r="N80" s="10"/>
      <c r="O80" s="10"/>
      <c r="P80" s="10"/>
    </row>
    <row r="81" spans="1:16" ht="15">
      <c r="A81" s="321">
        <f t="shared" si="10"/>
        <v>2017</v>
      </c>
      <c r="B81" s="256" t="str">
        <f>IF(C81&lt;&gt;C80,A81&amp;" -"&amp;A82,B80)</f>
        <v>2017 -2018</v>
      </c>
      <c r="C81" s="256">
        <v>8</v>
      </c>
      <c r="D81" s="256">
        <v>9</v>
      </c>
      <c r="E81" s="297" t="str">
        <f t="shared" si="6"/>
        <v>AK 8 (Jg.: 2017 -2018)</v>
      </c>
      <c r="F81" s="257">
        <v>3</v>
      </c>
      <c r="G81" s="28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15.4" thickBot="1">
      <c r="A82" s="322">
        <f t="shared" si="10"/>
        <v>2018</v>
      </c>
      <c r="B82" s="258" t="str">
        <f>IF(C82&lt;&gt;C81,A82&amp;" -"&amp;A171,B81)</f>
        <v>2017 -2018</v>
      </c>
      <c r="C82" s="258">
        <v>8</v>
      </c>
      <c r="D82" s="258">
        <v>8</v>
      </c>
      <c r="E82" s="298" t="str">
        <f t="shared" si="6"/>
        <v>AK 8 (Jg.: 2017 -2018)</v>
      </c>
      <c r="F82" s="259">
        <v>3</v>
      </c>
      <c r="G82" s="29"/>
      <c r="H82" s="10"/>
      <c r="I82" s="10"/>
      <c r="J82" s="10"/>
      <c r="K82" s="10"/>
      <c r="L82" s="10"/>
      <c r="M82" s="10"/>
      <c r="N82" s="10"/>
      <c r="O82" s="10"/>
      <c r="P82" s="10"/>
    </row>
    <row r="83" spans="1:16"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>
      <c r="J84" s="10"/>
    </row>
  </sheetData>
  <mergeCells count="5">
    <mergeCell ref="N46:O46"/>
    <mergeCell ref="J7:K7"/>
    <mergeCell ref="L7:M7"/>
    <mergeCell ref="J8:K8"/>
    <mergeCell ref="K46:M46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57"/>
  <sheetViews>
    <sheetView view="pageLayout" zoomScale="87" zoomScaleNormal="100" zoomScalePageLayoutView="87" workbookViewId="0">
      <selection activeCell="A6" sqref="A6:B6"/>
    </sheetView>
  </sheetViews>
  <sheetFormatPr baseColWidth="10" defaultColWidth="8.59765625" defaultRowHeight="15"/>
  <cols>
    <col min="1" max="1" width="3.265625" style="52" customWidth="1"/>
    <col min="2" max="2" width="24.1328125" style="52" customWidth="1"/>
    <col min="3" max="3" width="10.1328125" style="53" customWidth="1"/>
    <col min="4" max="4" width="12.73046875" style="53" customWidth="1"/>
    <col min="5" max="6" width="10.265625" style="53" customWidth="1"/>
    <col min="7" max="7" width="21.1328125" style="53" customWidth="1"/>
    <col min="8" max="9" width="20.53125" style="52" customWidth="1"/>
    <col min="10" max="10" width="13.86328125" style="54" customWidth="1"/>
    <col min="11" max="13" width="8.59765625" style="52"/>
    <col min="14" max="14" width="15.73046875" style="52" customWidth="1"/>
    <col min="15" max="21" width="8.59765625" style="52"/>
    <col min="22" max="22" width="21.265625" style="52" bestFit="1" customWidth="1"/>
    <col min="23" max="23" width="12.1328125" style="52" customWidth="1"/>
    <col min="24" max="24" width="23.1328125" style="79" customWidth="1"/>
    <col min="25" max="25" width="15.265625" style="79" customWidth="1"/>
    <col min="26" max="26" width="5" style="79" customWidth="1"/>
    <col min="27" max="27" width="23.1328125" style="79" customWidth="1"/>
    <col min="28" max="28" width="15.265625" style="79" customWidth="1"/>
    <col min="29" max="29" width="5" style="79" customWidth="1"/>
    <col min="30" max="30" width="15.265625" style="79" customWidth="1"/>
    <col min="31" max="31" width="5" style="79" customWidth="1"/>
    <col min="32" max="32" width="15.265625" style="52" customWidth="1"/>
    <col min="33" max="16384" width="8.59765625" style="52"/>
  </cols>
  <sheetData>
    <row r="1" spans="1:79" ht="18.75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52"/>
    </row>
    <row r="2" spans="1:79" ht="15" customHeight="1">
      <c r="A2" s="420" t="s">
        <v>186</v>
      </c>
      <c r="B2" s="420"/>
      <c r="C2" s="420"/>
      <c r="D2" s="420"/>
      <c r="E2" s="420"/>
      <c r="F2" s="420"/>
      <c r="G2" s="420"/>
      <c r="H2" s="420"/>
      <c r="I2" s="234"/>
      <c r="J2" s="23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52"/>
    </row>
    <row r="3" spans="1:79" ht="15" customHeight="1">
      <c r="A3" s="420" t="s">
        <v>189</v>
      </c>
      <c r="B3" s="420"/>
      <c r="C3" s="420"/>
      <c r="D3" s="420"/>
      <c r="E3" s="420"/>
      <c r="F3" s="420"/>
      <c r="G3" s="420"/>
      <c r="H3" s="420"/>
      <c r="I3" s="234"/>
      <c r="J3" s="367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52"/>
    </row>
    <row r="4" spans="1:79" ht="11.25" customHeight="1" thickBot="1">
      <c r="A4" s="213"/>
      <c r="B4" s="213"/>
      <c r="C4" s="214"/>
      <c r="D4" s="214"/>
      <c r="E4" s="214"/>
      <c r="F4" s="214"/>
      <c r="G4" s="214"/>
      <c r="I4" s="213"/>
      <c r="J4" s="21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52"/>
    </row>
    <row r="5" spans="1:79" s="66" customFormat="1" ht="14.25" customHeight="1">
      <c r="A5" s="398" t="s">
        <v>1</v>
      </c>
      <c r="B5" s="399"/>
      <c r="C5" s="400" t="s">
        <v>60</v>
      </c>
      <c r="D5" s="401"/>
      <c r="E5" s="401"/>
      <c r="F5" s="402"/>
      <c r="G5" s="402"/>
      <c r="H5" s="403" t="s">
        <v>2</v>
      </c>
      <c r="I5" s="404"/>
      <c r="J5" s="40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</row>
    <row r="6" spans="1:79" s="66" customFormat="1" ht="28.5" customHeight="1" thickBot="1">
      <c r="A6" s="409"/>
      <c r="B6" s="410"/>
      <c r="C6" s="411"/>
      <c r="D6" s="412"/>
      <c r="E6" s="412"/>
      <c r="F6" s="413"/>
      <c r="G6" s="413"/>
      <c r="H6" s="406"/>
      <c r="I6" s="407"/>
      <c r="J6" s="408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</row>
    <row r="7" spans="1:79" s="66" customFormat="1" ht="11.25" customHeight="1" thickBot="1">
      <c r="A7" s="216"/>
      <c r="B7" s="218"/>
      <c r="C7" s="219"/>
      <c r="D7" s="219"/>
      <c r="E7" s="219"/>
      <c r="F7" s="219"/>
      <c r="G7" s="219"/>
      <c r="H7" s="220"/>
      <c r="I7" s="220"/>
      <c r="J7" s="221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</row>
    <row r="8" spans="1:79" s="66" customFormat="1" ht="15.4" thickBot="1">
      <c r="A8" s="217"/>
      <c r="B8" s="158" t="s">
        <v>3</v>
      </c>
      <c r="C8" s="222"/>
      <c r="D8" s="222"/>
      <c r="E8" s="222"/>
      <c r="F8" s="222"/>
      <c r="G8" s="222"/>
      <c r="H8" s="223"/>
      <c r="I8" s="223"/>
      <c r="J8" s="224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</row>
    <row r="9" spans="1:79" s="66" customFormat="1" ht="27.4" thickBot="1">
      <c r="A9" s="382" t="s">
        <v>4</v>
      </c>
      <c r="B9" s="383" t="s">
        <v>5</v>
      </c>
      <c r="C9" s="384" t="s">
        <v>6</v>
      </c>
      <c r="D9" s="384" t="s">
        <v>7</v>
      </c>
      <c r="E9" s="422" t="s">
        <v>8</v>
      </c>
      <c r="F9" s="422"/>
      <c r="G9" s="384" t="s">
        <v>9</v>
      </c>
      <c r="H9" s="384" t="s">
        <v>10</v>
      </c>
      <c r="I9" s="385" t="s">
        <v>11</v>
      </c>
      <c r="J9" s="159" t="s">
        <v>12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</row>
    <row r="10" spans="1:79" s="66" customFormat="1" ht="20.25" customHeight="1">
      <c r="A10" s="377">
        <v>1</v>
      </c>
      <c r="B10" s="378"/>
      <c r="C10" s="379"/>
      <c r="D10" s="379"/>
      <c r="E10" s="421"/>
      <c r="F10" s="421"/>
      <c r="G10" s="91"/>
      <c r="H10" s="380"/>
      <c r="I10" s="380"/>
      <c r="J10" s="381">
        <f>IF(ISERROR(SUM('Einzel Meisterschaft'!U6,'LSSP Einzel Meisterschaft'!U6,'Einzel-Sprint-Meisterschaft'!R6)),"",(SUM('Einzel Meisterschaft'!U6,'LSSP Einzel Meisterschaft'!U6,'Einzel-Sprint-Meisterschaft'!R6)))</f>
        <v>0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</row>
    <row r="11" spans="1:79" s="66" customFormat="1" ht="20.25" customHeight="1">
      <c r="A11" s="372">
        <v>2</v>
      </c>
      <c r="B11" s="203"/>
      <c r="C11" s="160"/>
      <c r="D11" s="160"/>
      <c r="E11" s="386"/>
      <c r="F11" s="386"/>
      <c r="G11" s="85"/>
      <c r="H11" s="161"/>
      <c r="I11" s="161"/>
      <c r="J11" s="162">
        <f>IF(ISERROR(SUM('Einzel Meisterschaft'!U7,'LSSP Einzel Meisterschaft'!U7,'Einzel-Sprint-Meisterschaft'!R7)),"",(SUM('Einzel Meisterschaft'!U7,'LSSP Einzel Meisterschaft'!U7,'Einzel-Sprint-Meisterschaft'!R7)))</f>
        <v>0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</row>
    <row r="12" spans="1:79" s="66" customFormat="1" ht="20.25" customHeight="1">
      <c r="A12" s="371">
        <v>3</v>
      </c>
      <c r="B12" s="204"/>
      <c r="C12" s="163"/>
      <c r="D12" s="163"/>
      <c r="E12" s="387"/>
      <c r="F12" s="387"/>
      <c r="G12" s="87"/>
      <c r="H12" s="164"/>
      <c r="I12" s="164"/>
      <c r="J12" s="162">
        <f>IF(ISERROR(SUM('Einzel Meisterschaft'!U8,'LSSP Einzel Meisterschaft'!U8,'Einzel-Sprint-Meisterschaft'!R8)),"",(SUM('Einzel Meisterschaft'!U8,'LSSP Einzel Meisterschaft'!U8,'Einzel-Sprint-Meisterschaft'!R8)))</f>
        <v>0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</row>
    <row r="13" spans="1:79" s="66" customFormat="1" ht="20.25" customHeight="1">
      <c r="A13" s="372">
        <v>4</v>
      </c>
      <c r="B13" s="203"/>
      <c r="C13" s="160"/>
      <c r="D13" s="160"/>
      <c r="E13" s="386"/>
      <c r="F13" s="386"/>
      <c r="G13" s="85"/>
      <c r="H13" s="161"/>
      <c r="I13" s="161"/>
      <c r="J13" s="162">
        <f>IF(ISERROR(SUM('Einzel Meisterschaft'!U9,'LSSP Einzel Meisterschaft'!U9,'Einzel-Sprint-Meisterschaft'!R9)),"",(SUM('Einzel Meisterschaft'!U9,'LSSP Einzel Meisterschaft'!U9,'Einzel-Sprint-Meisterschaft'!R9)))</f>
        <v>0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</row>
    <row r="14" spans="1:79" s="66" customFormat="1" ht="20.25" customHeight="1">
      <c r="A14" s="371">
        <v>5</v>
      </c>
      <c r="B14" s="204"/>
      <c r="C14" s="163"/>
      <c r="D14" s="163"/>
      <c r="E14" s="387"/>
      <c r="F14" s="387"/>
      <c r="G14" s="87"/>
      <c r="H14" s="164"/>
      <c r="I14" s="164"/>
      <c r="J14" s="162">
        <f>IF(ISERROR(SUM('Einzel Meisterschaft'!U10,'LSSP Einzel Meisterschaft'!U10,'Einzel-Sprint-Meisterschaft'!R10)),"",(SUM('Einzel Meisterschaft'!U10,'LSSP Einzel Meisterschaft'!U10,'Einzel-Sprint-Meisterschaft'!R10)))</f>
        <v>0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</row>
    <row r="15" spans="1:79" s="66" customFormat="1" ht="20.25" customHeight="1">
      <c r="A15" s="372">
        <v>6</v>
      </c>
      <c r="B15" s="203"/>
      <c r="C15" s="160"/>
      <c r="D15" s="160"/>
      <c r="E15" s="386"/>
      <c r="F15" s="386"/>
      <c r="G15" s="85"/>
      <c r="H15" s="161"/>
      <c r="I15" s="161"/>
      <c r="J15" s="162">
        <f>IF(ISERROR(SUM('Einzel Meisterschaft'!U11,'LSSP Einzel Meisterschaft'!U11,'Einzel-Sprint-Meisterschaft'!R11)),"",(SUM('Einzel Meisterschaft'!U11,'LSSP Einzel Meisterschaft'!U11,'Einzel-Sprint-Meisterschaft'!R11)))</f>
        <v>0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</row>
    <row r="16" spans="1:79" s="66" customFormat="1" ht="20.25" customHeight="1">
      <c r="A16" s="371">
        <v>7</v>
      </c>
      <c r="B16" s="165"/>
      <c r="C16" s="163"/>
      <c r="D16" s="163"/>
      <c r="E16" s="387"/>
      <c r="F16" s="387"/>
      <c r="G16" s="87"/>
      <c r="H16" s="164"/>
      <c r="I16" s="164"/>
      <c r="J16" s="162">
        <f>IF(ISERROR(SUM('Einzel Meisterschaft'!U12,'LSSP Einzel Meisterschaft'!U12,'Einzel-Sprint-Meisterschaft'!R12)),"",(SUM('Einzel Meisterschaft'!U12,'LSSP Einzel Meisterschaft'!U12,'Einzel-Sprint-Meisterschaft'!R12)))</f>
        <v>0</v>
      </c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</row>
    <row r="17" spans="1:79" s="66" customFormat="1" ht="20.25" customHeight="1">
      <c r="A17" s="372">
        <v>8</v>
      </c>
      <c r="B17" s="203"/>
      <c r="C17" s="160"/>
      <c r="D17" s="160"/>
      <c r="E17" s="386"/>
      <c r="F17" s="386"/>
      <c r="G17" s="85"/>
      <c r="H17" s="161"/>
      <c r="I17" s="161"/>
      <c r="J17" s="162">
        <f>IF(ISERROR(SUM('Einzel Meisterschaft'!U13,'LSSP Einzel Meisterschaft'!U13,'Einzel-Sprint-Meisterschaft'!R13)),"",(SUM('Einzel Meisterschaft'!U13,'LSSP Einzel Meisterschaft'!U13,'Einzel-Sprint-Meisterschaft'!R13)))</f>
        <v>0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</row>
    <row r="18" spans="1:79" s="66" customFormat="1" ht="20.25" customHeight="1">
      <c r="A18" s="371">
        <v>9</v>
      </c>
      <c r="B18" s="204"/>
      <c r="C18" s="163"/>
      <c r="D18" s="163"/>
      <c r="E18" s="387"/>
      <c r="F18" s="387"/>
      <c r="G18" s="87"/>
      <c r="H18" s="164"/>
      <c r="I18" s="164"/>
      <c r="J18" s="162">
        <f>IF(ISERROR(SUM('Einzel Meisterschaft'!U14,'LSSP Einzel Meisterschaft'!U14,'Einzel-Sprint-Meisterschaft'!R14)),"",(SUM('Einzel Meisterschaft'!U14,'LSSP Einzel Meisterschaft'!U14,'Einzel-Sprint-Meisterschaft'!R14)))</f>
        <v>0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</row>
    <row r="19" spans="1:79" s="66" customFormat="1" ht="20.25" customHeight="1">
      <c r="A19" s="372">
        <v>10</v>
      </c>
      <c r="B19" s="203"/>
      <c r="C19" s="160"/>
      <c r="D19" s="160"/>
      <c r="E19" s="386"/>
      <c r="F19" s="386"/>
      <c r="G19" s="85"/>
      <c r="H19" s="161"/>
      <c r="I19" s="161"/>
      <c r="J19" s="162">
        <f>IF(ISERROR(SUM('Einzel Meisterschaft'!U15,'LSSP Einzel Meisterschaft'!U15,'Einzel-Sprint-Meisterschaft'!R15)),"",(SUM('Einzel Meisterschaft'!U15,'LSSP Einzel Meisterschaft'!U15,'Einzel-Sprint-Meisterschaft'!R15)))</f>
        <v>0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</row>
    <row r="20" spans="1:79" s="66" customFormat="1" ht="20.25" customHeight="1">
      <c r="A20" s="371">
        <v>11</v>
      </c>
      <c r="B20" s="204"/>
      <c r="C20" s="163"/>
      <c r="D20" s="163"/>
      <c r="E20" s="387"/>
      <c r="F20" s="387"/>
      <c r="G20" s="87"/>
      <c r="H20" s="164"/>
      <c r="I20" s="164"/>
      <c r="J20" s="162">
        <f>IF(ISERROR(SUM('Einzel Meisterschaft'!U16,'LSSP Einzel Meisterschaft'!U16,'Einzel-Sprint-Meisterschaft'!R16)),"",(SUM('Einzel Meisterschaft'!U16,'LSSP Einzel Meisterschaft'!U16,'Einzel-Sprint-Meisterschaft'!R16)))</f>
        <v>0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</row>
    <row r="21" spans="1:79" s="66" customFormat="1" ht="20.25" customHeight="1">
      <c r="A21" s="372">
        <v>12</v>
      </c>
      <c r="B21" s="203"/>
      <c r="C21" s="160"/>
      <c r="D21" s="160"/>
      <c r="E21" s="386"/>
      <c r="F21" s="386"/>
      <c r="G21" s="85"/>
      <c r="H21" s="161"/>
      <c r="I21" s="161"/>
      <c r="J21" s="162">
        <f>IF(ISERROR(SUM('Einzel Meisterschaft'!U17,'LSSP Einzel Meisterschaft'!U17,'Einzel-Sprint-Meisterschaft'!R17)),"",(SUM('Einzel Meisterschaft'!U17,'LSSP Einzel Meisterschaft'!U17,'Einzel-Sprint-Meisterschaft'!R17)))</f>
        <v>0</v>
      </c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</row>
    <row r="22" spans="1:79" s="66" customFormat="1" ht="20.25" customHeight="1">
      <c r="A22" s="371">
        <v>13</v>
      </c>
      <c r="B22" s="204"/>
      <c r="C22" s="163"/>
      <c r="D22" s="163"/>
      <c r="E22" s="387"/>
      <c r="F22" s="387"/>
      <c r="G22" s="87"/>
      <c r="H22" s="164"/>
      <c r="I22" s="164"/>
      <c r="J22" s="162">
        <f>IF(ISERROR(SUM('Einzel Meisterschaft'!U18,'LSSP Einzel Meisterschaft'!U18,'Einzel-Sprint-Meisterschaft'!R18)),"",(SUM('Einzel Meisterschaft'!U18,'LSSP Einzel Meisterschaft'!U18,'Einzel-Sprint-Meisterschaft'!R18)))</f>
        <v>0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</row>
    <row r="23" spans="1:79" s="66" customFormat="1" ht="20.25" customHeight="1">
      <c r="A23" s="372">
        <v>14</v>
      </c>
      <c r="B23" s="203"/>
      <c r="C23" s="160"/>
      <c r="D23" s="160"/>
      <c r="E23" s="386"/>
      <c r="F23" s="386"/>
      <c r="G23" s="85"/>
      <c r="H23" s="161"/>
      <c r="I23" s="161"/>
      <c r="J23" s="162">
        <f>IF(ISERROR(SUM('Einzel Meisterschaft'!U19,'LSSP Einzel Meisterschaft'!U19,'Einzel-Sprint-Meisterschaft'!R19)),"",(SUM('Einzel Meisterschaft'!U19,'LSSP Einzel Meisterschaft'!U19,'Einzel-Sprint-Meisterschaft'!R19)))</f>
        <v>0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</row>
    <row r="24" spans="1:79" s="66" customFormat="1" ht="20.25" customHeight="1">
      <c r="A24" s="371">
        <v>15</v>
      </c>
      <c r="B24" s="204"/>
      <c r="C24" s="163"/>
      <c r="D24" s="163"/>
      <c r="E24" s="387"/>
      <c r="F24" s="387"/>
      <c r="G24" s="87"/>
      <c r="H24" s="164"/>
      <c r="I24" s="164"/>
      <c r="J24" s="162">
        <f>IF(ISERROR(SUM('Einzel Meisterschaft'!U20,'LSSP Einzel Meisterschaft'!U20,'Einzel-Sprint-Meisterschaft'!R20)),"",(SUM('Einzel Meisterschaft'!U20,'LSSP Einzel Meisterschaft'!U20,'Einzel-Sprint-Meisterschaft'!R20)))</f>
        <v>0</v>
      </c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</row>
    <row r="25" spans="1:79" s="66" customFormat="1" ht="20.25" customHeight="1">
      <c r="A25" s="372">
        <v>16</v>
      </c>
      <c r="B25" s="203"/>
      <c r="C25" s="160"/>
      <c r="D25" s="160"/>
      <c r="E25" s="386"/>
      <c r="F25" s="386"/>
      <c r="G25" s="85"/>
      <c r="H25" s="161"/>
      <c r="I25" s="161"/>
      <c r="J25" s="162">
        <f>IF(ISERROR(SUM('Einzel Meisterschaft'!U21,'LSSP Einzel Meisterschaft'!U21,'Einzel-Sprint-Meisterschaft'!R21)),"",(SUM('Einzel Meisterschaft'!U21,'LSSP Einzel Meisterschaft'!U21,'Einzel-Sprint-Meisterschaft'!R21)))</f>
        <v>0</v>
      </c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</row>
    <row r="26" spans="1:79" s="66" customFormat="1" ht="20.25" customHeight="1">
      <c r="A26" s="371">
        <v>17</v>
      </c>
      <c r="B26" s="204"/>
      <c r="C26" s="163"/>
      <c r="D26" s="163"/>
      <c r="E26" s="387"/>
      <c r="F26" s="387"/>
      <c r="G26" s="87"/>
      <c r="H26" s="164"/>
      <c r="I26" s="164"/>
      <c r="J26" s="162">
        <f>IF(ISERROR(SUM('Einzel Meisterschaft'!U22,'LSSP Einzel Meisterschaft'!U22,'Einzel-Sprint-Meisterschaft'!R22)),"",(SUM('Einzel Meisterschaft'!U22,'LSSP Einzel Meisterschaft'!U22,'Einzel-Sprint-Meisterschaft'!R22)))</f>
        <v>0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</row>
    <row r="27" spans="1:79" ht="20.25" customHeight="1" thickBot="1">
      <c r="A27" s="373">
        <v>18</v>
      </c>
      <c r="B27" s="374"/>
      <c r="C27" s="375"/>
      <c r="D27" s="375"/>
      <c r="E27" s="391"/>
      <c r="F27" s="391"/>
      <c r="G27" s="89"/>
      <c r="H27" s="376"/>
      <c r="I27" s="376"/>
      <c r="J27" s="166">
        <f>IF(ISERROR(SUM('Einzel Meisterschaft'!U23,'LSSP Einzel Meisterschaft'!U23,'Einzel-Sprint-Meisterschaft'!R23)),"",(SUM('Einzel Meisterschaft'!U23,'LSSP Einzel Meisterschaft'!U23,'Einzel-Sprint-Meisterschaft'!R23)))</f>
        <v>0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spans="1:79" ht="20.25" customHeight="1">
      <c r="A28" s="225"/>
      <c r="B28" s="226"/>
      <c r="C28" s="227"/>
      <c r="D28" s="227"/>
      <c r="E28" s="228"/>
      <c r="F28" s="228"/>
      <c r="G28" s="227"/>
      <c r="H28" s="229"/>
      <c r="I28" s="229"/>
      <c r="J28" s="230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spans="1:79" ht="18.75">
      <c r="A29" s="429" t="s">
        <v>0</v>
      </c>
      <c r="B29" s="429"/>
      <c r="C29" s="429"/>
      <c r="D29" s="429"/>
      <c r="E29" s="429"/>
      <c r="F29" s="429"/>
      <c r="G29" s="429"/>
      <c r="H29" s="429"/>
      <c r="I29" s="429"/>
      <c r="J29" s="429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1:79" ht="15" customHeight="1">
      <c r="A30" s="231" t="str">
        <f>IF(A2="","",A2)</f>
        <v>Meldeliste  32. Offene Sächsische Landessportspiele der hörgeschädigten Schüler und Jugendlichen im Einzelschwimmen</v>
      </c>
      <c r="B30" s="231"/>
      <c r="C30" s="231"/>
      <c r="D30" s="231"/>
      <c r="E30" s="231"/>
      <c r="F30" s="231"/>
      <c r="G30" s="231"/>
      <c r="H30" s="231"/>
      <c r="I30" s="232"/>
      <c r="J30" s="232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1:79" ht="15" customHeight="1">
      <c r="A31" s="231" t="str">
        <f>IF(A3="","",A3)</f>
        <v>am Samstag, 23. Mai 2026 in Leipzig</v>
      </c>
      <c r="B31" s="231"/>
      <c r="C31" s="231"/>
      <c r="D31" s="231"/>
      <c r="E31" s="231"/>
      <c r="F31" s="231"/>
      <c r="G31" s="231"/>
      <c r="H31" s="231"/>
      <c r="I31" s="232"/>
      <c r="J31" s="231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1:79" ht="11.25" customHeight="1" thickBot="1">
      <c r="A32" s="213"/>
      <c r="B32" s="213"/>
      <c r="C32" s="214"/>
      <c r="D32" s="214"/>
      <c r="E32" s="214"/>
      <c r="F32" s="214"/>
      <c r="G32" s="214"/>
      <c r="H32" s="213"/>
      <c r="I32" s="213"/>
      <c r="J32" s="21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1:33" s="66" customFormat="1" ht="14.25" customHeight="1">
      <c r="A33" s="426" t="s">
        <v>1</v>
      </c>
      <c r="B33" s="427"/>
      <c r="C33" s="427" t="s">
        <v>60</v>
      </c>
      <c r="D33" s="427"/>
      <c r="E33" s="427"/>
      <c r="F33" s="428"/>
      <c r="G33" s="428"/>
      <c r="H33" s="403" t="s">
        <v>2</v>
      </c>
      <c r="I33" s="404"/>
      <c r="J33" s="40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spans="1:33" s="66" customFormat="1" ht="28.5" customHeight="1" thickBot="1">
      <c r="A34" s="423" t="str">
        <f>IF(A6="","",A6)</f>
        <v/>
      </c>
      <c r="B34" s="424"/>
      <c r="C34" s="424" t="str">
        <f>IF(C6="","",C6)</f>
        <v/>
      </c>
      <c r="D34" s="424"/>
      <c r="E34" s="424"/>
      <c r="F34" s="425"/>
      <c r="G34" s="425"/>
      <c r="H34" s="414" t="str">
        <f>IF(H6="","",H6)</f>
        <v/>
      </c>
      <c r="I34" s="415"/>
      <c r="J34" s="416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1:33" s="66" customFormat="1" ht="11.25" customHeight="1" thickBot="1">
      <c r="A35" s="219"/>
      <c r="B35" s="233"/>
      <c r="C35" s="219"/>
      <c r="D35" s="219"/>
      <c r="E35" s="219"/>
      <c r="F35" s="219"/>
      <c r="G35" s="219"/>
      <c r="H35" s="220"/>
      <c r="I35" s="220"/>
      <c r="J35" s="221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spans="1:33" s="66" customFormat="1" ht="20.25" customHeight="1" thickBot="1">
      <c r="A36" s="213"/>
      <c r="B36" s="58" t="s">
        <v>23</v>
      </c>
      <c r="C36" s="214"/>
      <c r="D36" s="214"/>
      <c r="E36" s="214"/>
      <c r="F36" s="214"/>
      <c r="G36" s="214"/>
      <c r="H36" s="213"/>
      <c r="I36" s="213"/>
      <c r="J36" s="213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1:33" s="66" customFormat="1" ht="27.4" customHeight="1" thickBot="1">
      <c r="A37" s="249" t="s">
        <v>4</v>
      </c>
      <c r="B37" s="250" t="s">
        <v>24</v>
      </c>
      <c r="C37" s="394" t="s">
        <v>9</v>
      </c>
      <c r="D37" s="395"/>
      <c r="E37" s="394" t="s">
        <v>181</v>
      </c>
      <c r="F37" s="417"/>
      <c r="G37" s="209" t="s">
        <v>182</v>
      </c>
      <c r="H37" s="209" t="s">
        <v>183</v>
      </c>
      <c r="I37" s="248" t="s">
        <v>184</v>
      </c>
      <c r="J37" s="247" t="s">
        <v>12</v>
      </c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70"/>
      <c r="AF37" s="71"/>
      <c r="AG37" s="71"/>
    </row>
    <row r="38" spans="1:33" s="66" customFormat="1" ht="20.25" customHeight="1">
      <c r="A38" s="368">
        <v>1</v>
      </c>
      <c r="B38" s="369"/>
      <c r="C38" s="396"/>
      <c r="D38" s="396"/>
      <c r="E38" s="418"/>
      <c r="F38" s="419"/>
      <c r="G38" s="354"/>
      <c r="H38" s="245"/>
      <c r="I38" s="245"/>
      <c r="J38" s="370">
        <f>Staffelmeldungen!H6</f>
        <v>0</v>
      </c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70"/>
      <c r="AF38" s="71"/>
      <c r="AG38" s="71"/>
    </row>
    <row r="39" spans="1:33" s="66" customFormat="1" ht="20.25" customHeight="1">
      <c r="A39" s="55">
        <v>2</v>
      </c>
      <c r="B39" s="84"/>
      <c r="C39" s="389"/>
      <c r="D39" s="389"/>
      <c r="E39" s="389"/>
      <c r="F39" s="389"/>
      <c r="G39" s="212"/>
      <c r="H39" s="212"/>
      <c r="I39" s="212"/>
      <c r="J39" s="60">
        <f>Staffelmeldungen!H7</f>
        <v>0</v>
      </c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70"/>
      <c r="AF39" s="71"/>
      <c r="AG39" s="71"/>
    </row>
    <row r="40" spans="1:33" s="66" customFormat="1" ht="20.25" customHeight="1">
      <c r="A40" s="56">
        <v>3</v>
      </c>
      <c r="B40" s="211"/>
      <c r="C40" s="390"/>
      <c r="D40" s="390"/>
      <c r="E40" s="390"/>
      <c r="F40" s="390"/>
      <c r="G40" s="357"/>
      <c r="H40" s="357"/>
      <c r="I40" s="357"/>
      <c r="J40" s="60">
        <f>Staffelmeldungen!H8</f>
        <v>0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70"/>
      <c r="AF40" s="71"/>
      <c r="AG40" s="71"/>
    </row>
    <row r="41" spans="1:33" s="66" customFormat="1" ht="20.25" customHeight="1">
      <c r="A41" s="55">
        <v>4</v>
      </c>
      <c r="B41" s="84"/>
      <c r="C41" s="389"/>
      <c r="D41" s="389"/>
      <c r="E41" s="389"/>
      <c r="F41" s="389"/>
      <c r="G41" s="212"/>
      <c r="H41" s="212"/>
      <c r="I41" s="212"/>
      <c r="J41" s="60">
        <f>Staffelmeldungen!H9</f>
        <v>0</v>
      </c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70"/>
      <c r="AF41" s="71"/>
      <c r="AG41" s="71"/>
    </row>
    <row r="42" spans="1:33" s="66" customFormat="1" ht="20.25" customHeight="1">
      <c r="A42" s="56">
        <v>5</v>
      </c>
      <c r="B42" s="211"/>
      <c r="C42" s="390"/>
      <c r="D42" s="390"/>
      <c r="E42" s="390"/>
      <c r="F42" s="390"/>
      <c r="G42" s="357"/>
      <c r="H42" s="357"/>
      <c r="I42" s="357"/>
      <c r="J42" s="60">
        <f>Staffelmeldungen!H10</f>
        <v>0</v>
      </c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70"/>
      <c r="AF42" s="71"/>
      <c r="AG42" s="71"/>
    </row>
    <row r="43" spans="1:33" s="66" customFormat="1" ht="20.25" customHeight="1" thickBot="1">
      <c r="A43" s="57">
        <v>6</v>
      </c>
      <c r="B43" s="88"/>
      <c r="C43" s="393"/>
      <c r="D43" s="393"/>
      <c r="E43" s="393"/>
      <c r="F43" s="393"/>
      <c r="G43" s="359"/>
      <c r="H43" s="359"/>
      <c r="I43" s="359"/>
      <c r="J43" s="61">
        <f>Staffelmeldungen!H11</f>
        <v>0</v>
      </c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70"/>
      <c r="AF43" s="71"/>
      <c r="AG43" s="71"/>
    </row>
    <row r="44" spans="1:33" s="66" customFormat="1" ht="20.25" hidden="1" customHeight="1">
      <c r="A44" s="59">
        <v>7</v>
      </c>
      <c r="B44" s="90" t="s">
        <v>168</v>
      </c>
      <c r="C44" s="91"/>
      <c r="D44" s="72"/>
      <c r="E44" s="91"/>
      <c r="F44" s="91"/>
      <c r="G44" s="355"/>
      <c r="H44" s="73"/>
      <c r="I44" s="356"/>
      <c r="J44" s="358">
        <f>Staffelmeldungen!H12</f>
        <v>0</v>
      </c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70"/>
      <c r="AF44" s="71"/>
      <c r="AG44" s="71"/>
    </row>
    <row r="45" spans="1:33" s="66" customFormat="1" ht="20.25" hidden="1" customHeight="1">
      <c r="A45" s="55">
        <v>8</v>
      </c>
      <c r="B45" s="84" t="s">
        <v>168</v>
      </c>
      <c r="C45" s="85"/>
      <c r="D45" s="67"/>
      <c r="E45" s="85"/>
      <c r="F45" s="85"/>
      <c r="G45" s="246"/>
      <c r="H45" s="74"/>
      <c r="I45" s="245"/>
      <c r="J45" s="60">
        <f>Staffelmeldungen!H13</f>
        <v>0</v>
      </c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70"/>
      <c r="AF45" s="71"/>
      <c r="AG45" s="71"/>
    </row>
    <row r="46" spans="1:33" s="66" customFormat="1" ht="20.25" hidden="1" customHeight="1">
      <c r="A46" s="56">
        <v>9</v>
      </c>
      <c r="B46" s="86" t="s">
        <v>167</v>
      </c>
      <c r="C46" s="87"/>
      <c r="D46" s="68"/>
      <c r="E46" s="87"/>
      <c r="F46" s="87"/>
      <c r="G46" s="246"/>
      <c r="H46" s="75"/>
      <c r="I46" s="245"/>
      <c r="J46" s="60">
        <f>Staffelmeldungen!H14</f>
        <v>0</v>
      </c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70"/>
      <c r="AF46" s="76"/>
      <c r="AG46" s="71"/>
    </row>
    <row r="47" spans="1:33" s="66" customFormat="1" ht="20.25" hidden="1" customHeight="1">
      <c r="A47" s="57">
        <v>10</v>
      </c>
      <c r="B47" s="88" t="s">
        <v>168</v>
      </c>
      <c r="C47" s="89"/>
      <c r="D47" s="69"/>
      <c r="E47" s="89"/>
      <c r="F47" s="210"/>
      <c r="G47" s="246"/>
      <c r="H47" s="77"/>
      <c r="I47" s="245"/>
      <c r="J47" s="61">
        <f>Staffelmeldungen!H15</f>
        <v>0</v>
      </c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70"/>
      <c r="AF47" s="76"/>
      <c r="AG47" s="71"/>
    </row>
    <row r="48" spans="1:33" s="66" customFormat="1" ht="20.25" customHeight="1">
      <c r="A48" s="52"/>
      <c r="B48" s="52"/>
      <c r="C48" s="53"/>
      <c r="D48" s="53"/>
      <c r="E48" s="53"/>
      <c r="F48" s="53"/>
      <c r="G48" s="53"/>
      <c r="H48" s="52"/>
      <c r="I48" s="52"/>
      <c r="J48" s="54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70"/>
      <c r="AF48" s="76"/>
      <c r="AG48" s="71"/>
    </row>
    <row r="49" spans="2:33" ht="20.25" customHeight="1">
      <c r="B49" s="62" t="s">
        <v>71</v>
      </c>
      <c r="C49" s="392">
        <v>46172</v>
      </c>
      <c r="D49" s="392"/>
      <c r="G49" s="244" t="s">
        <v>133</v>
      </c>
      <c r="H49" s="106" t="str">
        <f ca="1">IF(C51&gt;C49,"JA","")</f>
        <v/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70"/>
      <c r="AF49" s="76"/>
      <c r="AG49" s="76"/>
    </row>
    <row r="50" spans="2:33">
      <c r="C50" s="104"/>
      <c r="D50" s="104"/>
      <c r="E50" s="52"/>
      <c r="F50" s="52"/>
      <c r="G50" s="52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70"/>
      <c r="AF50" s="76"/>
      <c r="AG50" s="76"/>
    </row>
    <row r="51" spans="2:33" ht="26.25" customHeight="1">
      <c r="B51" s="78" t="s">
        <v>134</v>
      </c>
      <c r="C51" s="392">
        <f ca="1" xml:space="preserve"> TODAY()</f>
        <v>46115</v>
      </c>
      <c r="D51" s="392"/>
      <c r="G51" s="105"/>
      <c r="I51" s="63" t="s">
        <v>25</v>
      </c>
      <c r="J51" s="64">
        <f ca="1">IF(H49="JA",2*SUM(J10:J47),SUM(J10:J47))</f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</row>
    <row r="52" spans="2:33" ht="20.25" customHeight="1">
      <c r="D52" s="80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</row>
    <row r="53" spans="2:33">
      <c r="D53" s="81" t="s">
        <v>62</v>
      </c>
      <c r="E53" s="81"/>
      <c r="F53" s="82" t="s">
        <v>61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</row>
    <row r="54" spans="2:33">
      <c r="B54" s="83"/>
      <c r="C54" s="80"/>
      <c r="D54" s="81" t="s">
        <v>63</v>
      </c>
      <c r="E54" s="81"/>
      <c r="F54" s="82" t="s">
        <v>64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</row>
    <row r="55" spans="2:33">
      <c r="B55" s="83"/>
      <c r="C55" s="80"/>
      <c r="D55" s="81" t="s">
        <v>65</v>
      </c>
      <c r="E55" s="81"/>
      <c r="F55" s="388" t="s">
        <v>68</v>
      </c>
      <c r="G55" s="388"/>
      <c r="H55" s="388"/>
      <c r="I55" s="388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</row>
    <row r="56" spans="2:33">
      <c r="E56" s="80"/>
      <c r="F56" s="80"/>
      <c r="G56" s="80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</row>
    <row r="57" spans="2:33">
      <c r="E57" s="80"/>
      <c r="F57" s="80"/>
      <c r="G57" s="80"/>
    </row>
  </sheetData>
  <sheetProtection algorithmName="SHA-512" hashValue="9+0yj2Zn63w86MxNJqY7WOHBKWVvftdjlwaFAs/JtF7udhxGGbYLXpC+RUFkMEkGLxT9saeFMwteERLr+IgzaQ==" saltValue="ZZaYJMAVewErbU3BlMwQjg==" spinCount="100000" sheet="1" selectLockedCells="1"/>
  <mergeCells count="52">
    <mergeCell ref="H34:J34"/>
    <mergeCell ref="E37:F37"/>
    <mergeCell ref="E38:F38"/>
    <mergeCell ref="A2:H2"/>
    <mergeCell ref="A3:H3"/>
    <mergeCell ref="E10:F10"/>
    <mergeCell ref="E11:F11"/>
    <mergeCell ref="E9:F9"/>
    <mergeCell ref="A34:B34"/>
    <mergeCell ref="C34:G34"/>
    <mergeCell ref="A33:B33"/>
    <mergeCell ref="C33:G33"/>
    <mergeCell ref="A29:J29"/>
    <mergeCell ref="H33:J33"/>
    <mergeCell ref="E24:F24"/>
    <mergeCell ref="E25:F25"/>
    <mergeCell ref="A1:J1"/>
    <mergeCell ref="A5:B5"/>
    <mergeCell ref="C5:G5"/>
    <mergeCell ref="H5:J5"/>
    <mergeCell ref="H6:J6"/>
    <mergeCell ref="A6:B6"/>
    <mergeCell ref="C6:G6"/>
    <mergeCell ref="E26:F26"/>
    <mergeCell ref="E27:F27"/>
    <mergeCell ref="C51:D51"/>
    <mergeCell ref="C49:D49"/>
    <mergeCell ref="C42:D42"/>
    <mergeCell ref="C43:D43"/>
    <mergeCell ref="E42:F42"/>
    <mergeCell ref="E43:F43"/>
    <mergeCell ref="C39:D39"/>
    <mergeCell ref="C40:D40"/>
    <mergeCell ref="C41:D41"/>
    <mergeCell ref="C37:D37"/>
    <mergeCell ref="C38:D38"/>
    <mergeCell ref="E17:F17"/>
    <mergeCell ref="E18:F18"/>
    <mergeCell ref="F55:I55"/>
    <mergeCell ref="E12:F12"/>
    <mergeCell ref="E13:F13"/>
    <mergeCell ref="E14:F14"/>
    <mergeCell ref="E15:F15"/>
    <mergeCell ref="E16:F16"/>
    <mergeCell ref="E39:F39"/>
    <mergeCell ref="E40:F40"/>
    <mergeCell ref="E41:F41"/>
    <mergeCell ref="E19:F19"/>
    <mergeCell ref="E20:F20"/>
    <mergeCell ref="E21:F21"/>
    <mergeCell ref="E22:F22"/>
    <mergeCell ref="E23:F23"/>
  </mergeCells>
  <dataValidations count="2">
    <dataValidation operator="greaterThanOrEqual" allowBlank="1" showInputMessage="1" showErrorMessage="1" errorTitle="DATUM" error="Das Meldedatum kann nicht kleiner als das heutige Datum sein!" sqref="C51:D51" xr:uid="{14EC7A42-409F-4D61-9B8E-BD2AF27CEF8B}"/>
    <dataValidation type="list" allowBlank="1" showInputMessage="1" showErrorMessage="1" sqref="E38:I38 E39:F43 G39:G47 H39:H43 I39:I47" xr:uid="{B6792134-7096-414D-9D84-EFD6CA2009F0}">
      <formula1>$B$10:$B$27</formula1>
    </dataValidation>
  </dataValidations>
  <pageMargins left="0.70866141732283472" right="0.70866141732283472" top="0.74803149606299213" bottom="0.74803149606299213" header="0.31496062992125984" footer="0.31496062992125984"/>
  <pageSetup paperSize="9" scale="91" firstPageNumber="0" orientation="landscape" verticalDpi="300" r:id="rId1"/>
  <headerFooter scaleWithDoc="0" alignWithMargins="0">
    <oddHeader xml:space="preserve">&amp;CMeldeliste&amp;R&amp;G                                            
</oddHeader>
    <oddFooter>&amp;LMeldeanschrift: siehe Ausschreibung&amp;R32. Offene Sächs. LSSP in Leipzig</oddFooter>
  </headerFooter>
  <rowBreaks count="1" manualBreakCount="1">
    <brk id="28" max="9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AAA6BE6-E46E-43DB-9E05-D68E1655A5CC}">
          <x14:formula1>
            <xm:f>Hinweise!$G$8:$G$9</xm:f>
          </x14:formula1>
          <xm:sqref>E44:F47 E10:E28</xm:sqref>
        </x14:dataValidation>
        <x14:dataValidation type="list" allowBlank="1" showInputMessage="1" showErrorMessage="1" xr:uid="{4FC0F1DB-3E53-40C7-8B8C-4CB36241B1CF}">
          <x14:formula1>
            <xm:f>Hinweise!$E$2:$E$4</xm:f>
          </x14:formula1>
          <xm:sqref>A2:H2</xm:sqref>
        </x14:dataValidation>
        <x14:dataValidation type="list" allowBlank="1" showInputMessage="1" showErrorMessage="1" xr:uid="{B217E412-F4A6-438D-A747-4721657BB804}">
          <x14:formula1>
            <xm:f>Hinweise!$E$8:$E$9</xm:f>
          </x14:formula1>
          <xm:sqref>C10:C28</xm:sqref>
        </x14:dataValidation>
        <x14:dataValidation type="list" allowBlank="1" showInputMessage="1" showErrorMessage="1" xr:uid="{85BC434D-AE1A-44D9-AC22-22608DE8037F}">
          <x14:formula1>
            <xm:f>Hinweise!$E$10</xm:f>
          </x14:formula1>
          <xm:sqref>C44:C47</xm:sqref>
        </x14:dataValidation>
        <x14:dataValidation type="list" allowBlank="1" showInputMessage="1" showErrorMessage="1" xr:uid="{0D1785F3-D47B-4EFB-9AA2-29F994B6952A}">
          <x14:formula1>
            <xm:f>Hinweise!$K$49:$K$51</xm:f>
          </x14:formula1>
          <xm:sqref>F55</xm:sqref>
        </x14:dataValidation>
        <x14:dataValidation type="list" allowBlank="1" showInputMessage="1" showErrorMessage="1" xr:uid="{A241B9E4-D864-4B5A-B481-EE12386F90CE}">
          <x14:formula1>
            <xm:f>Hinweise!$M$43</xm:f>
          </x14:formula1>
          <xm:sqref>C38:D43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92B-1ECF-47D7-BAFA-0FD234CA13D9}">
  <sheetPr>
    <pageSetUpPr fitToPage="1"/>
  </sheetPr>
  <dimension ref="A1:Z28"/>
  <sheetViews>
    <sheetView view="pageLayout" topLeftCell="A2" zoomScale="80" zoomScaleNormal="100" zoomScaleSheetLayoutView="80" zoomScalePageLayoutView="80" workbookViewId="0">
      <selection activeCell="A4" sqref="A4:B4"/>
    </sheetView>
  </sheetViews>
  <sheetFormatPr baseColWidth="10" defaultColWidth="2.3984375" defaultRowHeight="12.75"/>
  <cols>
    <col min="1" max="1" width="3.3984375" style="1" customWidth="1"/>
    <col min="2" max="2" width="27" style="3" customWidth="1"/>
    <col min="3" max="3" width="14.265625" style="3" customWidth="1"/>
    <col min="4" max="4" width="12" style="3" customWidth="1"/>
    <col min="5" max="20" width="8.73046875" style="3" customWidth="1"/>
    <col min="21" max="21" width="12.73046875" style="4" customWidth="1"/>
    <col min="22" max="16384" width="2.3984375" style="3"/>
  </cols>
  <sheetData>
    <row r="1" spans="1:26" ht="17.649999999999999">
      <c r="B1" s="2" t="s">
        <v>44</v>
      </c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</row>
    <row r="2" spans="1:26" ht="13.15" thickBot="1">
      <c r="E2" s="442" t="s">
        <v>138</v>
      </c>
      <c r="F2" s="442"/>
      <c r="G2" s="442"/>
      <c r="H2" s="442"/>
      <c r="I2" s="442"/>
      <c r="J2" s="442"/>
      <c r="K2" s="442"/>
      <c r="L2" s="442"/>
      <c r="M2" s="442"/>
      <c r="N2" s="449" t="s">
        <v>140</v>
      </c>
      <c r="O2" s="449"/>
      <c r="P2" s="449"/>
      <c r="Q2" s="449"/>
      <c r="R2" s="449"/>
      <c r="S2" s="449"/>
      <c r="T2" s="449"/>
    </row>
    <row r="3" spans="1:26" ht="12.75" customHeight="1">
      <c r="A3" s="431" t="s">
        <v>1</v>
      </c>
      <c r="B3" s="432"/>
      <c r="C3" s="433" t="s">
        <v>53</v>
      </c>
      <c r="D3" s="433"/>
      <c r="E3" s="37" t="s">
        <v>45</v>
      </c>
      <c r="F3" s="117">
        <v>4</v>
      </c>
      <c r="G3" s="37" t="s">
        <v>56</v>
      </c>
      <c r="H3" s="107">
        <v>7</v>
      </c>
      <c r="I3" s="37" t="s">
        <v>29</v>
      </c>
      <c r="J3" s="117">
        <v>10</v>
      </c>
      <c r="K3" s="37" t="s">
        <v>139</v>
      </c>
      <c r="L3" s="107">
        <v>13</v>
      </c>
      <c r="M3" s="37" t="s">
        <v>32</v>
      </c>
      <c r="N3" s="117">
        <v>16</v>
      </c>
      <c r="O3" s="37" t="s">
        <v>50</v>
      </c>
      <c r="P3" s="107">
        <v>19</v>
      </c>
      <c r="Q3" s="37" t="s">
        <v>130</v>
      </c>
      <c r="R3" s="37" t="s">
        <v>92</v>
      </c>
      <c r="S3" s="107">
        <v>24</v>
      </c>
      <c r="T3" s="37" t="s">
        <v>141</v>
      </c>
      <c r="U3" s="434" t="s">
        <v>12</v>
      </c>
    </row>
    <row r="4" spans="1:26" ht="43.5" customHeight="1">
      <c r="A4" s="436" t="str">
        <f>IF(Übersicht!A6=0,"",Übersicht!A6)</f>
        <v/>
      </c>
      <c r="B4" s="437"/>
      <c r="C4" s="438" t="s">
        <v>9</v>
      </c>
      <c r="D4" s="438" t="s">
        <v>8</v>
      </c>
      <c r="E4" s="439" t="s">
        <v>43</v>
      </c>
      <c r="F4" s="440" t="s">
        <v>135</v>
      </c>
      <c r="G4" s="439" t="s">
        <v>77</v>
      </c>
      <c r="H4" s="441" t="s">
        <v>78</v>
      </c>
      <c r="I4" s="439" t="s">
        <v>76</v>
      </c>
      <c r="J4" s="440" t="s">
        <v>136</v>
      </c>
      <c r="K4" s="439" t="s">
        <v>80</v>
      </c>
      <c r="L4" s="441" t="s">
        <v>81</v>
      </c>
      <c r="M4" s="439" t="s">
        <v>79</v>
      </c>
      <c r="N4" s="443" t="s">
        <v>142</v>
      </c>
      <c r="O4" s="445" t="s">
        <v>83</v>
      </c>
      <c r="P4" s="447" t="s">
        <v>84</v>
      </c>
      <c r="Q4" s="439" t="s">
        <v>82</v>
      </c>
      <c r="R4" s="439" t="s">
        <v>86</v>
      </c>
      <c r="S4" s="441" t="s">
        <v>87</v>
      </c>
      <c r="T4" s="439" t="s">
        <v>85</v>
      </c>
      <c r="U4" s="435"/>
    </row>
    <row r="5" spans="1:26" ht="30.75" customHeight="1">
      <c r="A5" s="38" t="s">
        <v>4</v>
      </c>
      <c r="B5" s="5" t="s">
        <v>5</v>
      </c>
      <c r="C5" s="438"/>
      <c r="D5" s="438"/>
      <c r="E5" s="439"/>
      <c r="F5" s="440"/>
      <c r="G5" s="439"/>
      <c r="H5" s="441"/>
      <c r="I5" s="439"/>
      <c r="J5" s="440"/>
      <c r="K5" s="439"/>
      <c r="L5" s="441"/>
      <c r="M5" s="439"/>
      <c r="N5" s="444"/>
      <c r="O5" s="446"/>
      <c r="P5" s="448"/>
      <c r="Q5" s="439"/>
      <c r="R5" s="439"/>
      <c r="S5" s="441"/>
      <c r="T5" s="439"/>
      <c r="U5" s="435"/>
    </row>
    <row r="6" spans="1:26" ht="20.25" customHeight="1">
      <c r="A6" s="39">
        <v>1</v>
      </c>
      <c r="B6" s="33" t="str">
        <f>IF(Übersicht!B10=0,"",Übersicht!B10)</f>
        <v/>
      </c>
      <c r="C6" s="34" t="str">
        <f>IF(Übersicht!G10=0,"",Übersicht!G10)</f>
        <v/>
      </c>
      <c r="D6" s="35" t="str">
        <f>IF(Übersicht!E10=0,"",Übersicht!E10)</f>
        <v/>
      </c>
      <c r="E6" s="36"/>
      <c r="F6" s="118"/>
      <c r="G6" s="36"/>
      <c r="H6" s="108"/>
      <c r="I6" s="36"/>
      <c r="J6" s="118"/>
      <c r="K6" s="36"/>
      <c r="L6" s="108"/>
      <c r="M6" s="36"/>
      <c r="N6" s="118"/>
      <c r="O6" s="36"/>
      <c r="P6" s="108"/>
      <c r="Q6" s="36"/>
      <c r="R6" s="36"/>
      <c r="S6" s="108"/>
      <c r="T6" s="36"/>
      <c r="U6" s="40">
        <f>_xlfn.IFNA(COUNT(E6:T6)*(VLOOKUP(C6,Hinweise!$E$15:$F$82,2,0)),0)</f>
        <v>0</v>
      </c>
    </row>
    <row r="7" spans="1:26" ht="20.25" customHeight="1">
      <c r="A7" s="39">
        <v>2</v>
      </c>
      <c r="B7" s="33" t="str">
        <f>IF(Übersicht!B11=0,"",Übersicht!B11)</f>
        <v/>
      </c>
      <c r="C7" s="34" t="str">
        <f>IF(Übersicht!G11=0,"",Übersicht!G11)</f>
        <v/>
      </c>
      <c r="D7" s="35" t="str">
        <f>IF(Übersicht!E11=0,"",Übersicht!E11)</f>
        <v/>
      </c>
      <c r="E7" s="45"/>
      <c r="F7" s="118"/>
      <c r="G7" s="45"/>
      <c r="H7" s="108"/>
      <c r="I7" s="45"/>
      <c r="J7" s="118"/>
      <c r="K7" s="45"/>
      <c r="L7" s="108"/>
      <c r="M7" s="45"/>
      <c r="N7" s="118"/>
      <c r="O7" s="45"/>
      <c r="P7" s="108"/>
      <c r="Q7" s="45"/>
      <c r="R7" s="45"/>
      <c r="S7" s="108"/>
      <c r="T7" s="45"/>
      <c r="U7" s="40">
        <f>_xlfn.IFNA(COUNT(E7:T7)*(VLOOKUP(C7,Hinweise!$E$15:$F$82,2,0)),0)</f>
        <v>0</v>
      </c>
    </row>
    <row r="8" spans="1:26" ht="20.25" customHeight="1">
      <c r="A8" s="39">
        <v>3</v>
      </c>
      <c r="B8" s="33" t="str">
        <f>IF(Übersicht!B12=0,"",Übersicht!B12)</f>
        <v/>
      </c>
      <c r="C8" s="34" t="str">
        <f>IF(Übersicht!G12=0,"",Übersicht!G12)</f>
        <v/>
      </c>
      <c r="D8" s="35" t="str">
        <f>IF(Übersicht!E12=0,"",Übersicht!E12)</f>
        <v/>
      </c>
      <c r="E8" s="36"/>
      <c r="F8" s="118"/>
      <c r="G8" s="36"/>
      <c r="H8" s="108"/>
      <c r="I8" s="36"/>
      <c r="J8" s="118"/>
      <c r="K8" s="36"/>
      <c r="L8" s="108"/>
      <c r="M8" s="36"/>
      <c r="N8" s="118"/>
      <c r="O8" s="36"/>
      <c r="P8" s="108"/>
      <c r="Q8" s="36"/>
      <c r="R8" s="36"/>
      <c r="S8" s="108"/>
      <c r="T8" s="36"/>
      <c r="U8" s="40">
        <f>_xlfn.IFNA(COUNT(E8:T8)*(VLOOKUP(C8,Hinweise!$E$15:$F$82,2,0)),0)</f>
        <v>0</v>
      </c>
    </row>
    <row r="9" spans="1:26" ht="20.25" customHeight="1">
      <c r="A9" s="39">
        <v>4</v>
      </c>
      <c r="B9" s="33" t="str">
        <f>IF(Übersicht!B13=0,"",Übersicht!B13)</f>
        <v/>
      </c>
      <c r="C9" s="34" t="str">
        <f>IF(Übersicht!G13=0,"",Übersicht!G13)</f>
        <v/>
      </c>
      <c r="D9" s="35" t="str">
        <f>IF(Übersicht!E13=0,"",Übersicht!E13)</f>
        <v/>
      </c>
      <c r="E9" s="45"/>
      <c r="F9" s="118"/>
      <c r="G9" s="45"/>
      <c r="H9" s="108"/>
      <c r="I9" s="45"/>
      <c r="J9" s="118"/>
      <c r="K9" s="45"/>
      <c r="L9" s="108"/>
      <c r="M9" s="45"/>
      <c r="N9" s="118"/>
      <c r="O9" s="45"/>
      <c r="P9" s="108"/>
      <c r="Q9" s="45"/>
      <c r="R9" s="45"/>
      <c r="S9" s="108"/>
      <c r="T9" s="45"/>
      <c r="U9" s="40">
        <f>_xlfn.IFNA(COUNT(E9:T9)*(VLOOKUP(C9,Hinweise!$E$15:$F$82,2,0)),0)</f>
        <v>0</v>
      </c>
      <c r="Z9" s="7"/>
    </row>
    <row r="10" spans="1:26" ht="20.25" customHeight="1">
      <c r="A10" s="39">
        <v>5</v>
      </c>
      <c r="B10" s="33" t="str">
        <f>IF(Übersicht!B14=0,"",Übersicht!B14)</f>
        <v/>
      </c>
      <c r="C10" s="34" t="str">
        <f>IF(Übersicht!G14=0,"",Übersicht!G14)</f>
        <v/>
      </c>
      <c r="D10" s="35" t="str">
        <f>IF(Übersicht!E14=0,"",Übersicht!E14)</f>
        <v/>
      </c>
      <c r="E10" s="36"/>
      <c r="F10" s="118"/>
      <c r="G10" s="36"/>
      <c r="H10" s="108"/>
      <c r="I10" s="36"/>
      <c r="J10" s="118"/>
      <c r="K10" s="36"/>
      <c r="L10" s="108"/>
      <c r="M10" s="36"/>
      <c r="N10" s="118"/>
      <c r="O10" s="36"/>
      <c r="P10" s="108"/>
      <c r="Q10" s="36"/>
      <c r="R10" s="36"/>
      <c r="S10" s="108"/>
      <c r="T10" s="36"/>
      <c r="U10" s="40">
        <f>_xlfn.IFNA(COUNT(E10:T10)*(VLOOKUP(C10,Hinweise!$E$15:$F$82,2,0)),0)</f>
        <v>0</v>
      </c>
    </row>
    <row r="11" spans="1:26" ht="20.25" customHeight="1">
      <c r="A11" s="39">
        <v>6</v>
      </c>
      <c r="B11" s="33" t="str">
        <f>IF(Übersicht!B15=0,"",Übersicht!B15)</f>
        <v/>
      </c>
      <c r="C11" s="34" t="str">
        <f>IF(Übersicht!G15=0,"",Übersicht!G15)</f>
        <v/>
      </c>
      <c r="D11" s="35" t="str">
        <f>IF(Übersicht!E15=0,"",Übersicht!E15)</f>
        <v/>
      </c>
      <c r="E11" s="45"/>
      <c r="F11" s="118"/>
      <c r="G11" s="45"/>
      <c r="H11" s="108"/>
      <c r="I11" s="45"/>
      <c r="J11" s="118"/>
      <c r="K11" s="45"/>
      <c r="L11" s="108"/>
      <c r="M11" s="45"/>
      <c r="N11" s="118"/>
      <c r="O11" s="45"/>
      <c r="P11" s="108"/>
      <c r="Q11" s="45"/>
      <c r="R11" s="45"/>
      <c r="S11" s="108"/>
      <c r="T11" s="45"/>
      <c r="U11" s="40">
        <f>_xlfn.IFNA(COUNT(E11:T11)*(VLOOKUP(C11,Hinweise!$E$15:$F$82,2,0)),0)</f>
        <v>0</v>
      </c>
    </row>
    <row r="12" spans="1:26" ht="20.25" customHeight="1">
      <c r="A12" s="39">
        <v>7</v>
      </c>
      <c r="B12" s="33" t="str">
        <f>IF(Übersicht!B16=0,"",Übersicht!B16)</f>
        <v/>
      </c>
      <c r="C12" s="34" t="str">
        <f>IF(Übersicht!G16=0,"",Übersicht!G16)</f>
        <v/>
      </c>
      <c r="D12" s="35" t="str">
        <f>IF(Übersicht!E16=0,"",Übersicht!E16)</f>
        <v/>
      </c>
      <c r="E12" s="36"/>
      <c r="F12" s="118"/>
      <c r="G12" s="36"/>
      <c r="H12" s="108"/>
      <c r="I12" s="36"/>
      <c r="J12" s="118"/>
      <c r="K12" s="36"/>
      <c r="L12" s="108"/>
      <c r="M12" s="36"/>
      <c r="N12" s="118"/>
      <c r="O12" s="36"/>
      <c r="P12" s="108"/>
      <c r="Q12" s="36"/>
      <c r="R12" s="36"/>
      <c r="S12" s="108"/>
      <c r="T12" s="36"/>
      <c r="U12" s="40">
        <f>_xlfn.IFNA(COUNT(E12:T12)*(VLOOKUP(C12,Hinweise!$E$15:$F$82,2,0)),0)</f>
        <v>0</v>
      </c>
    </row>
    <row r="13" spans="1:26" ht="20.25" customHeight="1">
      <c r="A13" s="39">
        <v>8</v>
      </c>
      <c r="B13" s="33" t="str">
        <f>IF(Übersicht!B17=0,"",Übersicht!B17)</f>
        <v/>
      </c>
      <c r="C13" s="34" t="str">
        <f>IF(Übersicht!G17=0,"",Übersicht!G17)</f>
        <v/>
      </c>
      <c r="D13" s="35" t="str">
        <f>IF(Übersicht!E17=0,"",Übersicht!E17)</f>
        <v/>
      </c>
      <c r="E13" s="45"/>
      <c r="F13" s="118"/>
      <c r="G13" s="45"/>
      <c r="H13" s="108"/>
      <c r="I13" s="45"/>
      <c r="J13" s="118"/>
      <c r="K13" s="45"/>
      <c r="L13" s="108"/>
      <c r="M13" s="45"/>
      <c r="N13" s="118"/>
      <c r="O13" s="45"/>
      <c r="P13" s="108"/>
      <c r="Q13" s="45"/>
      <c r="R13" s="45"/>
      <c r="S13" s="108"/>
      <c r="T13" s="45"/>
      <c r="U13" s="40">
        <f>_xlfn.IFNA(COUNT(E13:T13)*(VLOOKUP(C13,Hinweise!$E$15:$F$82,2,0)),0)</f>
        <v>0</v>
      </c>
    </row>
    <row r="14" spans="1:26" ht="20.25" customHeight="1">
      <c r="A14" s="39">
        <v>9</v>
      </c>
      <c r="B14" s="33" t="str">
        <f>IF(Übersicht!B18=0,"",Übersicht!B18)</f>
        <v/>
      </c>
      <c r="C14" s="34" t="str">
        <f>IF(Übersicht!G18=0,"",Übersicht!G18)</f>
        <v/>
      </c>
      <c r="D14" s="35" t="str">
        <f>IF(Übersicht!E18=0,"",Übersicht!E18)</f>
        <v/>
      </c>
      <c r="E14" s="36"/>
      <c r="F14" s="118"/>
      <c r="G14" s="36"/>
      <c r="H14" s="108"/>
      <c r="I14" s="36"/>
      <c r="J14" s="118"/>
      <c r="K14" s="36"/>
      <c r="L14" s="108"/>
      <c r="M14" s="36"/>
      <c r="N14" s="118"/>
      <c r="O14" s="36"/>
      <c r="P14" s="108"/>
      <c r="Q14" s="36"/>
      <c r="R14" s="36"/>
      <c r="S14" s="108"/>
      <c r="T14" s="36"/>
      <c r="U14" s="40">
        <f>_xlfn.IFNA(COUNT(E14:T14)*(VLOOKUP(C14,Hinweise!$E$15:$F$82,2,0)),0)</f>
        <v>0</v>
      </c>
    </row>
    <row r="15" spans="1:26" ht="20.25" customHeight="1">
      <c r="A15" s="39">
        <v>10</v>
      </c>
      <c r="B15" s="33" t="str">
        <f>IF(Übersicht!B19=0,"",Übersicht!B19)</f>
        <v/>
      </c>
      <c r="C15" s="34" t="str">
        <f>IF(Übersicht!G19=0,"",Übersicht!G19)</f>
        <v/>
      </c>
      <c r="D15" s="35" t="str">
        <f>IF(Übersicht!E19=0,"",Übersicht!E19)</f>
        <v/>
      </c>
      <c r="E15" s="45"/>
      <c r="F15" s="118"/>
      <c r="G15" s="45"/>
      <c r="H15" s="108"/>
      <c r="I15" s="45"/>
      <c r="J15" s="118"/>
      <c r="K15" s="45"/>
      <c r="L15" s="108"/>
      <c r="M15" s="45"/>
      <c r="N15" s="118"/>
      <c r="O15" s="45"/>
      <c r="P15" s="108"/>
      <c r="Q15" s="45"/>
      <c r="R15" s="45"/>
      <c r="S15" s="108"/>
      <c r="T15" s="45"/>
      <c r="U15" s="40">
        <f>_xlfn.IFNA(COUNT(E15:T15)*(VLOOKUP(C15,Hinweise!$E$15:$F$82,2,0)),0)</f>
        <v>0</v>
      </c>
    </row>
    <row r="16" spans="1:26" ht="20.25" customHeight="1">
      <c r="A16" s="39">
        <v>11</v>
      </c>
      <c r="B16" s="33" t="str">
        <f>IF(Übersicht!B20=0,"",Übersicht!B20)</f>
        <v/>
      </c>
      <c r="C16" s="34" t="str">
        <f>IF(Übersicht!G20=0,"",Übersicht!G20)</f>
        <v/>
      </c>
      <c r="D16" s="35" t="str">
        <f>IF(Übersicht!E20=0,"",Übersicht!E20)</f>
        <v/>
      </c>
      <c r="E16" s="36"/>
      <c r="F16" s="118"/>
      <c r="G16" s="36"/>
      <c r="H16" s="108"/>
      <c r="I16" s="36"/>
      <c r="J16" s="118"/>
      <c r="K16" s="36"/>
      <c r="L16" s="108"/>
      <c r="M16" s="36"/>
      <c r="N16" s="118"/>
      <c r="O16" s="36"/>
      <c r="P16" s="108"/>
      <c r="Q16" s="36"/>
      <c r="R16" s="36"/>
      <c r="S16" s="108"/>
      <c r="T16" s="36"/>
      <c r="U16" s="40">
        <f>_xlfn.IFNA(COUNT(E16:T16)*(VLOOKUP(C16,Hinweise!$E$15:$F$82,2,0)),0)</f>
        <v>0</v>
      </c>
    </row>
    <row r="17" spans="1:21" ht="20.25" customHeight="1">
      <c r="A17" s="39">
        <v>12</v>
      </c>
      <c r="B17" s="33" t="str">
        <f>IF(Übersicht!B21=0,"",Übersicht!B21)</f>
        <v/>
      </c>
      <c r="C17" s="34" t="str">
        <f>IF(Übersicht!G21=0,"",Übersicht!G21)</f>
        <v/>
      </c>
      <c r="D17" s="35" t="str">
        <f>IF(Übersicht!E21=0,"",Übersicht!E21)</f>
        <v/>
      </c>
      <c r="E17" s="45"/>
      <c r="F17" s="118"/>
      <c r="G17" s="45"/>
      <c r="H17" s="108"/>
      <c r="I17" s="45"/>
      <c r="J17" s="118"/>
      <c r="K17" s="45"/>
      <c r="L17" s="108"/>
      <c r="M17" s="45"/>
      <c r="N17" s="118"/>
      <c r="O17" s="45"/>
      <c r="P17" s="108"/>
      <c r="Q17" s="45"/>
      <c r="R17" s="45"/>
      <c r="S17" s="108"/>
      <c r="T17" s="45"/>
      <c r="U17" s="40">
        <f>_xlfn.IFNA(COUNT(E17:T17)*(VLOOKUP(C17,Hinweise!$E$15:$F$82,2,0)),0)</f>
        <v>0</v>
      </c>
    </row>
    <row r="18" spans="1:21" ht="20.25" customHeight="1">
      <c r="A18" s="39">
        <v>13</v>
      </c>
      <c r="B18" s="33" t="str">
        <f>IF(Übersicht!B22=0,"",Übersicht!B22)</f>
        <v/>
      </c>
      <c r="C18" s="34" t="str">
        <f>IF(Übersicht!G22=0,"",Übersicht!G22)</f>
        <v/>
      </c>
      <c r="D18" s="35" t="str">
        <f>IF(Übersicht!E22=0,"",Übersicht!E22)</f>
        <v/>
      </c>
      <c r="E18" s="36"/>
      <c r="F18" s="118"/>
      <c r="G18" s="36"/>
      <c r="H18" s="108"/>
      <c r="I18" s="36"/>
      <c r="J18" s="118"/>
      <c r="K18" s="36"/>
      <c r="L18" s="108"/>
      <c r="M18" s="36"/>
      <c r="N18" s="118"/>
      <c r="O18" s="36"/>
      <c r="P18" s="108"/>
      <c r="Q18" s="36"/>
      <c r="R18" s="36"/>
      <c r="S18" s="108"/>
      <c r="T18" s="36"/>
      <c r="U18" s="40">
        <f>_xlfn.IFNA(COUNT(E18:T18)*(VLOOKUP(C18,Hinweise!$E$15:$F$82,2,0)),0)</f>
        <v>0</v>
      </c>
    </row>
    <row r="19" spans="1:21" ht="20.25" customHeight="1">
      <c r="A19" s="39">
        <v>14</v>
      </c>
      <c r="B19" s="33" t="str">
        <f>IF(Übersicht!B23=0,"",Übersicht!B23)</f>
        <v/>
      </c>
      <c r="C19" s="34" t="str">
        <f>IF(Übersicht!G23=0,"",Übersicht!G23)</f>
        <v/>
      </c>
      <c r="D19" s="35" t="str">
        <f>IF(Übersicht!E23=0,"",Übersicht!E23)</f>
        <v/>
      </c>
      <c r="E19" s="45"/>
      <c r="F19" s="118"/>
      <c r="G19" s="45"/>
      <c r="H19" s="108"/>
      <c r="I19" s="45"/>
      <c r="J19" s="118"/>
      <c r="K19" s="45"/>
      <c r="L19" s="108"/>
      <c r="M19" s="45"/>
      <c r="N19" s="118"/>
      <c r="O19" s="45"/>
      <c r="P19" s="108"/>
      <c r="Q19" s="45"/>
      <c r="R19" s="45"/>
      <c r="S19" s="108"/>
      <c r="T19" s="45"/>
      <c r="U19" s="40">
        <f>_xlfn.IFNA(COUNT(E19:T19)*(VLOOKUP(C19,Hinweise!$E$15:$F$82,2,0)),0)</f>
        <v>0</v>
      </c>
    </row>
    <row r="20" spans="1:21" ht="20.25" customHeight="1">
      <c r="A20" s="39">
        <v>15</v>
      </c>
      <c r="B20" s="33" t="str">
        <f>IF(Übersicht!B24=0,"",Übersicht!B24)</f>
        <v/>
      </c>
      <c r="C20" s="34" t="str">
        <f>IF(Übersicht!G24=0,"",Übersicht!G24)</f>
        <v/>
      </c>
      <c r="D20" s="35" t="str">
        <f>IF(Übersicht!E24=0,"",Übersicht!E24)</f>
        <v/>
      </c>
      <c r="E20" s="36"/>
      <c r="F20" s="118"/>
      <c r="G20" s="36"/>
      <c r="H20" s="108"/>
      <c r="I20" s="36"/>
      <c r="J20" s="118"/>
      <c r="K20" s="36"/>
      <c r="L20" s="108"/>
      <c r="M20" s="36"/>
      <c r="N20" s="118"/>
      <c r="O20" s="36"/>
      <c r="P20" s="108"/>
      <c r="Q20" s="36"/>
      <c r="R20" s="36"/>
      <c r="S20" s="108"/>
      <c r="T20" s="36"/>
      <c r="U20" s="40">
        <f>_xlfn.IFNA(COUNT(E20:T20)*(VLOOKUP(C20,Hinweise!$E$15:$F$82,2,0)),0)</f>
        <v>0</v>
      </c>
    </row>
    <row r="21" spans="1:21" ht="20.25" customHeight="1">
      <c r="A21" s="39">
        <v>16</v>
      </c>
      <c r="B21" s="33" t="str">
        <f>IF(Übersicht!B25=0,"",Übersicht!B25)</f>
        <v/>
      </c>
      <c r="C21" s="34" t="str">
        <f>IF(Übersicht!G25=0,"",Übersicht!G25)</f>
        <v/>
      </c>
      <c r="D21" s="35" t="str">
        <f>IF(Übersicht!E25=0,"",Übersicht!E25)</f>
        <v/>
      </c>
      <c r="E21" s="45"/>
      <c r="F21" s="118"/>
      <c r="G21" s="45"/>
      <c r="H21" s="108"/>
      <c r="I21" s="45"/>
      <c r="J21" s="118"/>
      <c r="K21" s="45"/>
      <c r="L21" s="108"/>
      <c r="M21" s="45"/>
      <c r="N21" s="118"/>
      <c r="O21" s="45"/>
      <c r="P21" s="108"/>
      <c r="Q21" s="45"/>
      <c r="R21" s="45"/>
      <c r="S21" s="108"/>
      <c r="T21" s="45"/>
      <c r="U21" s="40">
        <f>_xlfn.IFNA(COUNT(E21:T21)*(VLOOKUP(C21,Hinweise!$E$15:$F$82,2,0)),0)</f>
        <v>0</v>
      </c>
    </row>
    <row r="22" spans="1:21" ht="20.25" customHeight="1">
      <c r="A22" s="39">
        <v>17</v>
      </c>
      <c r="B22" s="33" t="str">
        <f>IF(Übersicht!B26=0,"",Übersicht!B26)</f>
        <v/>
      </c>
      <c r="C22" s="34" t="str">
        <f>IF(Übersicht!G26=0,"",Übersicht!G26)</f>
        <v/>
      </c>
      <c r="D22" s="35" t="str">
        <f>IF(Übersicht!E26=0,"",Übersicht!E26)</f>
        <v/>
      </c>
      <c r="E22" s="36"/>
      <c r="F22" s="118"/>
      <c r="G22" s="36"/>
      <c r="H22" s="108"/>
      <c r="I22" s="36"/>
      <c r="J22" s="118"/>
      <c r="K22" s="36"/>
      <c r="L22" s="108"/>
      <c r="M22" s="36"/>
      <c r="N22" s="118"/>
      <c r="O22" s="36"/>
      <c r="P22" s="108"/>
      <c r="Q22" s="36"/>
      <c r="R22" s="36"/>
      <c r="S22" s="108"/>
      <c r="T22" s="36"/>
      <c r="U22" s="40">
        <f>_xlfn.IFNA(COUNT(E22:T22)*(VLOOKUP(C22,Hinweise!$E$15:$F$82,2,0)),0)</f>
        <v>0</v>
      </c>
    </row>
    <row r="23" spans="1:21" ht="20.25" customHeight="1" thickBot="1">
      <c r="A23" s="41">
        <v>18</v>
      </c>
      <c r="B23" s="42" t="str">
        <f>IF(Übersicht!B27=0,"",Übersicht!B27)</f>
        <v/>
      </c>
      <c r="C23" s="43" t="str">
        <f>IF(Übersicht!G27=0,"",Übersicht!G27)</f>
        <v/>
      </c>
      <c r="D23" s="44" t="str">
        <f>IF(Übersicht!E27=0,"",Übersicht!E27)</f>
        <v/>
      </c>
      <c r="E23" s="46"/>
      <c r="F23" s="119"/>
      <c r="G23" s="46"/>
      <c r="H23" s="109"/>
      <c r="I23" s="46"/>
      <c r="J23" s="119"/>
      <c r="K23" s="46"/>
      <c r="L23" s="109"/>
      <c r="M23" s="46"/>
      <c r="N23" s="119"/>
      <c r="O23" s="46"/>
      <c r="P23" s="109"/>
      <c r="Q23" s="46"/>
      <c r="R23" s="46"/>
      <c r="S23" s="109"/>
      <c r="T23" s="46"/>
      <c r="U23" s="40">
        <f>_xlfn.IFNA(COUNT(E23:T23)*(VLOOKUP(C23,Hinweise!$E$15:$F$82,2,0)),0)</f>
        <v>0</v>
      </c>
    </row>
    <row r="24" spans="1:21" ht="20.25" customHeight="1"/>
    <row r="25" spans="1:21" ht="20.25" customHeight="1">
      <c r="B25" s="110" t="s">
        <v>165</v>
      </c>
    </row>
    <row r="26" spans="1:21" ht="20.25" customHeight="1">
      <c r="B26" s="120" t="s">
        <v>166</v>
      </c>
    </row>
    <row r="27" spans="1:21" ht="20.25" customHeight="1"/>
    <row r="28" spans="1:21" ht="20.25" customHeight="1"/>
  </sheetData>
  <sheetProtection algorithmName="SHA-512" hashValue="pDDccrxEh8CnA/rJJ8x9Pfa/4/eHm547OO5jnKJ/4tcwnshMr4hzoyckgeaNKMWpBmCYxZg0SM3jmy+fPJFHGg==" saltValue="mX97RQqEm0iYt2TDL/zhkw==" spinCount="100000" sheet="1" objects="1" scenarios="1"/>
  <dataConsolidate/>
  <mergeCells count="25">
    <mergeCell ref="E2:M2"/>
    <mergeCell ref="N4:N5"/>
    <mergeCell ref="O4:O5"/>
    <mergeCell ref="P4:P5"/>
    <mergeCell ref="N2:T2"/>
    <mergeCell ref="L4:L5"/>
    <mergeCell ref="M4:M5"/>
    <mergeCell ref="R4:R5"/>
    <mergeCell ref="T4:T5"/>
    <mergeCell ref="E1:T1"/>
    <mergeCell ref="A3:B3"/>
    <mergeCell ref="C3:D3"/>
    <mergeCell ref="U3:U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S4:S5"/>
    <mergeCell ref="K4:K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3" firstPageNumber="0" orientation="landscape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53C3DCF-5396-4544-B653-2D5952C7E816}">
          <x14:formula1>
            <xm:f>Hinweise!$I$8:$I$51</xm:f>
          </x14:formula1>
          <xm:sqref>F3:R3</xm:sqref>
        </x14:dataValidation>
        <x14:dataValidation type="list" allowBlank="1" showInputMessage="1" showErrorMessage="1" xr:uid="{E59D759A-D048-4C53-BA32-7F5C67EC4863}">
          <x14:formula1>
            <xm:f>Hinweise!$I$8:$I$58</xm:f>
          </x14:formula1>
          <xm:sqref>S3:T3</xm:sqref>
        </x14:dataValidation>
        <x14:dataValidation type="list" allowBlank="1" showInputMessage="1" showErrorMessage="1" xr:uid="{FD5908DB-BB6F-4628-B280-7E06D781D416}">
          <x14:formula1>
            <xm:f>Hinweise!$I$8:$I$65</xm:f>
          </x14:formula1>
          <xm:sqref>E3</xm:sqref>
        </x14:dataValidation>
        <x14:dataValidation type="list" allowBlank="1" showInputMessage="1" showErrorMessage="1" xr:uid="{99D236B4-1321-4E65-88BD-4EE89ECCDA6F}">
          <x14:formula1>
            <xm:f>Hinweise!$J$8:$J$27</xm:f>
          </x14:formula1>
          <xm:sqref>E4:M5 Q4:T5 N4:P4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8E01-B6DF-46B2-8CAF-C2FCEB550B43}">
  <sheetPr>
    <pageSetUpPr fitToPage="1"/>
  </sheetPr>
  <dimension ref="A1:Z28"/>
  <sheetViews>
    <sheetView view="pageLayout" zoomScale="74" zoomScaleNormal="90" zoomScalePageLayoutView="74" workbookViewId="0">
      <selection activeCell="E6" sqref="E6"/>
    </sheetView>
  </sheetViews>
  <sheetFormatPr baseColWidth="10" defaultColWidth="1.3984375" defaultRowHeight="12.75"/>
  <cols>
    <col min="1" max="1" width="2.73046875" style="1" customWidth="1"/>
    <col min="2" max="2" width="24.53125" style="3" customWidth="1"/>
    <col min="3" max="3" width="20.265625" style="103" bestFit="1" customWidth="1"/>
    <col min="4" max="4" width="4.796875" style="3" bestFit="1" customWidth="1"/>
    <col min="5" max="19" width="9.3984375" style="3" customWidth="1"/>
    <col min="20" max="20" width="9.3984375" style="4" customWidth="1"/>
    <col min="21" max="21" width="9.73046875" style="3" customWidth="1"/>
    <col min="22" max="16384" width="1.3984375" style="3"/>
  </cols>
  <sheetData>
    <row r="1" spans="1:26" ht="17.649999999999999">
      <c r="B1" s="2" t="s">
        <v>52</v>
      </c>
    </row>
    <row r="2" spans="1:26" ht="13.5" thickBot="1">
      <c r="E2" s="451" t="s">
        <v>144</v>
      </c>
      <c r="F2" s="451"/>
      <c r="G2" s="451"/>
      <c r="H2" s="451"/>
      <c r="I2" s="451"/>
      <c r="J2" s="451"/>
      <c r="K2" s="451"/>
      <c r="L2" s="451"/>
      <c r="M2" s="451"/>
      <c r="N2" s="450" t="s">
        <v>143</v>
      </c>
      <c r="O2" s="450"/>
      <c r="P2" s="450"/>
      <c r="Q2" s="450"/>
      <c r="R2" s="450"/>
      <c r="S2" s="450"/>
      <c r="T2" s="450"/>
    </row>
    <row r="3" spans="1:26" ht="12.75" customHeight="1">
      <c r="A3" s="431" t="s">
        <v>1</v>
      </c>
      <c r="B3" s="432"/>
      <c r="C3" s="433" t="s">
        <v>53</v>
      </c>
      <c r="D3" s="433"/>
      <c r="E3" s="37" t="s">
        <v>45</v>
      </c>
      <c r="F3" s="117">
        <v>4</v>
      </c>
      <c r="G3" s="37" t="s">
        <v>56</v>
      </c>
      <c r="H3" s="107" t="s">
        <v>57</v>
      </c>
      <c r="I3" s="141" t="s">
        <v>58</v>
      </c>
      <c r="J3" s="117">
        <v>11</v>
      </c>
      <c r="K3" s="37" t="s">
        <v>31</v>
      </c>
      <c r="L3" s="107" t="s">
        <v>32</v>
      </c>
      <c r="M3" s="37" t="s">
        <v>33</v>
      </c>
      <c r="N3" s="37" t="s">
        <v>34</v>
      </c>
      <c r="O3" s="117">
        <v>20</v>
      </c>
      <c r="P3" s="37" t="s">
        <v>156</v>
      </c>
      <c r="Q3" s="107" t="s">
        <v>157</v>
      </c>
      <c r="R3" s="37" t="s">
        <v>141</v>
      </c>
      <c r="S3" s="37" t="s">
        <v>159</v>
      </c>
      <c r="T3" s="107" t="s">
        <v>161</v>
      </c>
      <c r="U3" s="434" t="s">
        <v>12</v>
      </c>
    </row>
    <row r="4" spans="1:26" ht="43.5" customHeight="1">
      <c r="A4" s="436" t="str">
        <f>IF(Übersicht!A6=0,"",Übersicht!A6)</f>
        <v/>
      </c>
      <c r="B4" s="437"/>
      <c r="C4" s="438" t="s">
        <v>9</v>
      </c>
      <c r="D4" s="452" t="s">
        <v>190</v>
      </c>
      <c r="E4" s="439" t="s">
        <v>191</v>
      </c>
      <c r="F4" s="440" t="s">
        <v>135</v>
      </c>
      <c r="G4" s="439" t="s">
        <v>77</v>
      </c>
      <c r="H4" s="441" t="s">
        <v>78</v>
      </c>
      <c r="I4" s="439" t="s">
        <v>79</v>
      </c>
      <c r="J4" s="440" t="s">
        <v>136</v>
      </c>
      <c r="K4" s="439" t="s">
        <v>83</v>
      </c>
      <c r="L4" s="441" t="s">
        <v>84</v>
      </c>
      <c r="M4" s="439" t="s">
        <v>85</v>
      </c>
      <c r="N4" s="445" t="s">
        <v>73</v>
      </c>
      <c r="O4" s="440" t="s">
        <v>142</v>
      </c>
      <c r="P4" s="439" t="s">
        <v>80</v>
      </c>
      <c r="Q4" s="441" t="s">
        <v>81</v>
      </c>
      <c r="R4" s="439" t="s">
        <v>82</v>
      </c>
      <c r="S4" s="439" t="s">
        <v>86</v>
      </c>
      <c r="T4" s="441" t="s">
        <v>87</v>
      </c>
      <c r="U4" s="435"/>
    </row>
    <row r="5" spans="1:26" ht="30.75" customHeight="1">
      <c r="A5" s="38" t="s">
        <v>4</v>
      </c>
      <c r="B5" s="5" t="s">
        <v>5</v>
      </c>
      <c r="C5" s="438"/>
      <c r="D5" s="452"/>
      <c r="E5" s="439"/>
      <c r="F5" s="440"/>
      <c r="G5" s="439"/>
      <c r="H5" s="441"/>
      <c r="I5" s="439"/>
      <c r="J5" s="440"/>
      <c r="K5" s="439"/>
      <c r="L5" s="441"/>
      <c r="M5" s="439"/>
      <c r="N5" s="446"/>
      <c r="O5" s="440"/>
      <c r="P5" s="439"/>
      <c r="Q5" s="441"/>
      <c r="R5" s="439"/>
      <c r="S5" s="439"/>
      <c r="T5" s="441"/>
      <c r="U5" s="435"/>
    </row>
    <row r="6" spans="1:26" ht="20.25" customHeight="1">
      <c r="A6" s="39">
        <v>1</v>
      </c>
      <c r="B6" s="145" t="str">
        <f>IF(Übersicht!B10=0,"",Übersicht!B10)</f>
        <v/>
      </c>
      <c r="C6" s="146" t="str">
        <f>IF(Übersicht!G10=0,"",Übersicht!G10)</f>
        <v/>
      </c>
      <c r="D6" s="35" t="str">
        <f>IF(Übersicht!C10=0,"",Übersicht!C10)</f>
        <v/>
      </c>
      <c r="E6" s="142"/>
      <c r="F6" s="149"/>
      <c r="G6" s="142"/>
      <c r="H6" s="151"/>
      <c r="I6" s="142"/>
      <c r="J6" s="149"/>
      <c r="K6" s="142"/>
      <c r="L6" s="151"/>
      <c r="M6" s="142"/>
      <c r="N6" s="142"/>
      <c r="O6" s="149"/>
      <c r="P6" s="142"/>
      <c r="Q6" s="151"/>
      <c r="R6" s="142"/>
      <c r="S6" s="142"/>
      <c r="T6" s="151"/>
      <c r="U6" s="40">
        <f>IF(COUNT(E6:T6)&gt;0,Hinweise!$G$15,0)</f>
        <v>0</v>
      </c>
    </row>
    <row r="7" spans="1:26" ht="20.25" customHeight="1">
      <c r="A7" s="39">
        <v>2</v>
      </c>
      <c r="B7" s="145" t="str">
        <f>IF(Übersicht!B11=0,"",Übersicht!B11)</f>
        <v/>
      </c>
      <c r="C7" s="146" t="str">
        <f>IF(Übersicht!G11=0,"",Übersicht!G11)</f>
        <v/>
      </c>
      <c r="D7" s="35" t="str">
        <f>IF(Übersicht!C11=0,"",Übersicht!C11)</f>
        <v/>
      </c>
      <c r="E7" s="143"/>
      <c r="F7" s="149"/>
      <c r="G7" s="143"/>
      <c r="H7" s="151"/>
      <c r="I7" s="143"/>
      <c r="J7" s="149"/>
      <c r="K7" s="143"/>
      <c r="L7" s="151"/>
      <c r="M7" s="143"/>
      <c r="N7" s="143"/>
      <c r="O7" s="149"/>
      <c r="P7" s="143"/>
      <c r="Q7" s="151"/>
      <c r="R7" s="143"/>
      <c r="S7" s="143"/>
      <c r="T7" s="151"/>
      <c r="U7" s="40">
        <f>IF(COUNT(E7:T7)&gt;0,Hinweise!$G$15,0)</f>
        <v>0</v>
      </c>
    </row>
    <row r="8" spans="1:26" ht="20.25" customHeight="1">
      <c r="A8" s="39">
        <v>3</v>
      </c>
      <c r="B8" s="145" t="str">
        <f>IF(Übersicht!B12=0,"",Übersicht!B12)</f>
        <v/>
      </c>
      <c r="C8" s="146" t="str">
        <f>IF(Übersicht!G12=0,"",Übersicht!G12)</f>
        <v/>
      </c>
      <c r="D8" s="35" t="str">
        <f>IF(Übersicht!C12=0,"",Übersicht!C12)</f>
        <v/>
      </c>
      <c r="E8" s="142"/>
      <c r="F8" s="149"/>
      <c r="G8" s="142"/>
      <c r="H8" s="151"/>
      <c r="I8" s="142"/>
      <c r="J8" s="149"/>
      <c r="K8" s="142"/>
      <c r="L8" s="151"/>
      <c r="M8" s="142"/>
      <c r="N8" s="142"/>
      <c r="O8" s="149"/>
      <c r="P8" s="142"/>
      <c r="Q8" s="151"/>
      <c r="R8" s="142"/>
      <c r="S8" s="142"/>
      <c r="T8" s="151"/>
      <c r="U8" s="40">
        <f>IF(COUNT(E8:T8)&gt;0,Hinweise!$G$15,0)</f>
        <v>0</v>
      </c>
    </row>
    <row r="9" spans="1:26" ht="20.25" customHeight="1">
      <c r="A9" s="39">
        <v>4</v>
      </c>
      <c r="B9" s="145" t="str">
        <f>IF(Übersicht!B13=0,"",Übersicht!B13)</f>
        <v/>
      </c>
      <c r="C9" s="146" t="str">
        <f>IF(Übersicht!G13=0,"",Übersicht!G13)</f>
        <v/>
      </c>
      <c r="D9" s="35" t="str">
        <f>IF(Übersicht!C13=0,"",Übersicht!C13)</f>
        <v/>
      </c>
      <c r="E9" s="143"/>
      <c r="F9" s="149"/>
      <c r="G9" s="143"/>
      <c r="H9" s="151"/>
      <c r="I9" s="143"/>
      <c r="J9" s="149"/>
      <c r="K9" s="143"/>
      <c r="L9" s="151"/>
      <c r="M9" s="143"/>
      <c r="N9" s="143"/>
      <c r="O9" s="149"/>
      <c r="P9" s="143"/>
      <c r="Q9" s="151"/>
      <c r="R9" s="143"/>
      <c r="S9" s="143"/>
      <c r="T9" s="151"/>
      <c r="U9" s="40">
        <f>IF(COUNT(E9:T9)&gt;0,Hinweise!$G$15,0)</f>
        <v>0</v>
      </c>
      <c r="Z9" s="7"/>
    </row>
    <row r="10" spans="1:26" ht="20.25" customHeight="1">
      <c r="A10" s="39">
        <v>5</v>
      </c>
      <c r="B10" s="145" t="str">
        <f>IF(Übersicht!B14=0,"",Übersicht!B14)</f>
        <v/>
      </c>
      <c r="C10" s="146" t="str">
        <f>IF(Übersicht!G14=0,"",Übersicht!G14)</f>
        <v/>
      </c>
      <c r="D10" s="35" t="str">
        <f>IF(Übersicht!C14=0,"",Übersicht!C14)</f>
        <v/>
      </c>
      <c r="E10" s="142"/>
      <c r="F10" s="149"/>
      <c r="G10" s="142"/>
      <c r="H10" s="151"/>
      <c r="I10" s="142"/>
      <c r="J10" s="149"/>
      <c r="K10" s="142"/>
      <c r="L10" s="151"/>
      <c r="M10" s="142"/>
      <c r="N10" s="142"/>
      <c r="O10" s="149"/>
      <c r="P10" s="142"/>
      <c r="Q10" s="151"/>
      <c r="R10" s="142"/>
      <c r="S10" s="142"/>
      <c r="T10" s="151"/>
      <c r="U10" s="40">
        <f>IF(COUNT(E10:T10)&gt;0,Hinweise!$G$15,0)</f>
        <v>0</v>
      </c>
    </row>
    <row r="11" spans="1:26" ht="20.25" customHeight="1">
      <c r="A11" s="39">
        <v>6</v>
      </c>
      <c r="B11" s="145" t="str">
        <f>IF(Übersicht!B15=0,"",Übersicht!B15)</f>
        <v/>
      </c>
      <c r="C11" s="146" t="str">
        <f>IF(Übersicht!G15=0,"",Übersicht!G15)</f>
        <v/>
      </c>
      <c r="D11" s="35" t="str">
        <f>IF(Übersicht!C15=0,"",Übersicht!C15)</f>
        <v/>
      </c>
      <c r="E11" s="143"/>
      <c r="F11" s="149"/>
      <c r="G11" s="143"/>
      <c r="H11" s="151"/>
      <c r="I11" s="143"/>
      <c r="J11" s="149"/>
      <c r="K11" s="143"/>
      <c r="L11" s="151"/>
      <c r="M11" s="143"/>
      <c r="N11" s="143"/>
      <c r="O11" s="149"/>
      <c r="P11" s="143"/>
      <c r="Q11" s="151"/>
      <c r="R11" s="143"/>
      <c r="S11" s="143"/>
      <c r="T11" s="151"/>
      <c r="U11" s="40">
        <f>IF(COUNT(E11:T11)&gt;0,Hinweise!$G$15,0)</f>
        <v>0</v>
      </c>
    </row>
    <row r="12" spans="1:26" ht="20.25" customHeight="1">
      <c r="A12" s="39">
        <v>7</v>
      </c>
      <c r="B12" s="145" t="str">
        <f>IF(Übersicht!B16=0,"",Übersicht!B16)</f>
        <v/>
      </c>
      <c r="C12" s="146" t="str">
        <f>IF(Übersicht!G16=0,"",Übersicht!G16)</f>
        <v/>
      </c>
      <c r="D12" s="35" t="str">
        <f>IF(Übersicht!C16=0,"",Übersicht!C16)</f>
        <v/>
      </c>
      <c r="E12" s="142"/>
      <c r="F12" s="149"/>
      <c r="G12" s="142"/>
      <c r="H12" s="151"/>
      <c r="I12" s="142"/>
      <c r="J12" s="149"/>
      <c r="K12" s="142"/>
      <c r="L12" s="151"/>
      <c r="M12" s="142"/>
      <c r="N12" s="142"/>
      <c r="O12" s="149"/>
      <c r="P12" s="142"/>
      <c r="Q12" s="151"/>
      <c r="R12" s="142"/>
      <c r="S12" s="142"/>
      <c r="T12" s="153"/>
      <c r="U12" s="40">
        <f>IF(COUNT(E12:T12)&gt;0,Hinweise!$G$15,0)</f>
        <v>0</v>
      </c>
    </row>
    <row r="13" spans="1:26" ht="20.25" customHeight="1">
      <c r="A13" s="39">
        <v>8</v>
      </c>
      <c r="B13" s="145" t="str">
        <f>IF(Übersicht!B17=0,"",Übersicht!B17)</f>
        <v/>
      </c>
      <c r="C13" s="146" t="str">
        <f>IF(Übersicht!G17=0,"",Übersicht!G17)</f>
        <v/>
      </c>
      <c r="D13" s="35" t="str">
        <f>IF(Übersicht!C17=0,"",Übersicht!C17)</f>
        <v/>
      </c>
      <c r="E13" s="143"/>
      <c r="F13" s="149"/>
      <c r="G13" s="143"/>
      <c r="H13" s="151"/>
      <c r="I13" s="143"/>
      <c r="J13" s="149"/>
      <c r="K13" s="143"/>
      <c r="L13" s="151"/>
      <c r="M13" s="143"/>
      <c r="N13" s="143"/>
      <c r="O13" s="149"/>
      <c r="P13" s="143"/>
      <c r="Q13" s="151"/>
      <c r="R13" s="143"/>
      <c r="S13" s="143"/>
      <c r="T13" s="151"/>
      <c r="U13" s="40">
        <f>IF(COUNT(E13:T13)&gt;0,Hinweise!$G$15,0)</f>
        <v>0</v>
      </c>
    </row>
    <row r="14" spans="1:26" ht="20.25" customHeight="1">
      <c r="A14" s="39">
        <v>9</v>
      </c>
      <c r="B14" s="145" t="str">
        <f>IF(Übersicht!B18=0,"",Übersicht!B18)</f>
        <v/>
      </c>
      <c r="C14" s="146" t="str">
        <f>IF(Übersicht!G18=0,"",Übersicht!G18)</f>
        <v/>
      </c>
      <c r="D14" s="35" t="str">
        <f>IF(Übersicht!C18=0,"",Übersicht!C18)</f>
        <v/>
      </c>
      <c r="E14" s="142"/>
      <c r="F14" s="149"/>
      <c r="G14" s="142"/>
      <c r="H14" s="151"/>
      <c r="I14" s="142"/>
      <c r="J14" s="149"/>
      <c r="K14" s="142"/>
      <c r="L14" s="151"/>
      <c r="M14" s="142"/>
      <c r="N14" s="142"/>
      <c r="O14" s="149"/>
      <c r="P14" s="142"/>
      <c r="Q14" s="151"/>
      <c r="R14" s="142"/>
      <c r="S14" s="142"/>
      <c r="T14" s="151"/>
      <c r="U14" s="40">
        <f>IF(COUNT(E14:T14)&gt;0,Hinweise!$G$15,0)</f>
        <v>0</v>
      </c>
    </row>
    <row r="15" spans="1:26" ht="20.25" customHeight="1">
      <c r="A15" s="39">
        <v>10</v>
      </c>
      <c r="B15" s="145" t="str">
        <f>IF(Übersicht!B19=0,"",Übersicht!B19)</f>
        <v/>
      </c>
      <c r="C15" s="146" t="str">
        <f>IF(Übersicht!G19=0,"",Übersicht!G19)</f>
        <v/>
      </c>
      <c r="D15" s="35" t="str">
        <f>IF(Übersicht!C19=0,"",Übersicht!C19)</f>
        <v/>
      </c>
      <c r="E15" s="143"/>
      <c r="F15" s="149"/>
      <c r="G15" s="143"/>
      <c r="H15" s="151"/>
      <c r="I15" s="143"/>
      <c r="J15" s="149"/>
      <c r="K15" s="143"/>
      <c r="L15" s="151"/>
      <c r="M15" s="143"/>
      <c r="N15" s="143"/>
      <c r="O15" s="149"/>
      <c r="P15" s="143"/>
      <c r="Q15" s="151"/>
      <c r="R15" s="143"/>
      <c r="S15" s="143"/>
      <c r="T15" s="151"/>
      <c r="U15" s="40">
        <f>IF(COUNT(E15:T15)&gt;0,Hinweise!$G$15,0)</f>
        <v>0</v>
      </c>
    </row>
    <row r="16" spans="1:26" ht="20.25" customHeight="1">
      <c r="A16" s="39">
        <v>11</v>
      </c>
      <c r="B16" s="145" t="str">
        <f>IF(Übersicht!B20=0,"",Übersicht!B20)</f>
        <v/>
      </c>
      <c r="C16" s="146" t="str">
        <f>IF(Übersicht!G20=0,"",Übersicht!G20)</f>
        <v/>
      </c>
      <c r="D16" s="35" t="str">
        <f>IF(Übersicht!C20=0,"",Übersicht!C20)</f>
        <v/>
      </c>
      <c r="E16" s="142"/>
      <c r="F16" s="149"/>
      <c r="G16" s="142"/>
      <c r="H16" s="151"/>
      <c r="I16" s="142"/>
      <c r="J16" s="149"/>
      <c r="K16" s="142"/>
      <c r="L16" s="151"/>
      <c r="M16" s="142"/>
      <c r="N16" s="142"/>
      <c r="O16" s="149"/>
      <c r="P16" s="142"/>
      <c r="Q16" s="151"/>
      <c r="R16" s="142"/>
      <c r="S16" s="142"/>
      <c r="T16" s="151"/>
      <c r="U16" s="40">
        <f>IF(COUNT(E16:T16)&gt;0,Hinweise!$G$15,0)</f>
        <v>0</v>
      </c>
    </row>
    <row r="17" spans="1:21" ht="20.25" customHeight="1">
      <c r="A17" s="39">
        <v>12</v>
      </c>
      <c r="B17" s="145" t="str">
        <f>IF(Übersicht!B21=0,"",Übersicht!B21)</f>
        <v/>
      </c>
      <c r="C17" s="146" t="str">
        <f>IF(Übersicht!G21=0,"",Übersicht!G21)</f>
        <v/>
      </c>
      <c r="D17" s="35" t="str">
        <f>IF(Übersicht!C21=0,"",Übersicht!C21)</f>
        <v/>
      </c>
      <c r="E17" s="143"/>
      <c r="F17" s="149"/>
      <c r="G17" s="143"/>
      <c r="H17" s="151"/>
      <c r="I17" s="143"/>
      <c r="J17" s="149"/>
      <c r="K17" s="143"/>
      <c r="L17" s="151"/>
      <c r="M17" s="143"/>
      <c r="N17" s="143"/>
      <c r="O17" s="149"/>
      <c r="P17" s="143"/>
      <c r="Q17" s="151"/>
      <c r="R17" s="143"/>
      <c r="S17" s="143"/>
      <c r="T17" s="151"/>
      <c r="U17" s="40">
        <f>IF(COUNT(E17:T17)&gt;0,Hinweise!$G$15,0)</f>
        <v>0</v>
      </c>
    </row>
    <row r="18" spans="1:21" ht="20.25" customHeight="1">
      <c r="A18" s="39">
        <v>13</v>
      </c>
      <c r="B18" s="145" t="str">
        <f>IF(Übersicht!B22=0,"",Übersicht!B22)</f>
        <v/>
      </c>
      <c r="C18" s="146" t="str">
        <f>IF(Übersicht!G22=0,"",Übersicht!G22)</f>
        <v/>
      </c>
      <c r="D18" s="35" t="str">
        <f>IF(Übersicht!C22=0,"",Übersicht!C22)</f>
        <v/>
      </c>
      <c r="E18" s="142"/>
      <c r="F18" s="149"/>
      <c r="G18" s="142"/>
      <c r="H18" s="151"/>
      <c r="I18" s="142"/>
      <c r="J18" s="149"/>
      <c r="K18" s="142"/>
      <c r="L18" s="151"/>
      <c r="M18" s="142"/>
      <c r="N18" s="142"/>
      <c r="O18" s="149"/>
      <c r="P18" s="142"/>
      <c r="Q18" s="151"/>
      <c r="R18" s="142"/>
      <c r="S18" s="142"/>
      <c r="T18" s="151"/>
      <c r="U18" s="40">
        <f>IF(COUNT(E18:T18)&gt;0,Hinweise!$G$15,0)</f>
        <v>0</v>
      </c>
    </row>
    <row r="19" spans="1:21" ht="20.25" customHeight="1">
      <c r="A19" s="39">
        <v>14</v>
      </c>
      <c r="B19" s="145" t="str">
        <f>IF(Übersicht!B23=0,"",Übersicht!B23)</f>
        <v/>
      </c>
      <c r="C19" s="146" t="str">
        <f>IF(Übersicht!G23=0,"",Übersicht!G23)</f>
        <v/>
      </c>
      <c r="D19" s="35" t="str">
        <f>IF(Übersicht!C23=0,"",Übersicht!C23)</f>
        <v/>
      </c>
      <c r="E19" s="143"/>
      <c r="F19" s="149"/>
      <c r="G19" s="143"/>
      <c r="H19" s="151"/>
      <c r="I19" s="143"/>
      <c r="J19" s="149"/>
      <c r="K19" s="143"/>
      <c r="L19" s="151"/>
      <c r="M19" s="143"/>
      <c r="N19" s="143"/>
      <c r="O19" s="149"/>
      <c r="P19" s="143"/>
      <c r="Q19" s="151"/>
      <c r="R19" s="143"/>
      <c r="S19" s="143"/>
      <c r="T19" s="151"/>
      <c r="U19" s="40">
        <f>IF(COUNT(E19:T19)&gt;0,Hinweise!$G$15,0)</f>
        <v>0</v>
      </c>
    </row>
    <row r="20" spans="1:21" ht="20.25" customHeight="1">
      <c r="A20" s="39">
        <v>15</v>
      </c>
      <c r="B20" s="145" t="str">
        <f>IF(Übersicht!B24=0,"",Übersicht!B24)</f>
        <v/>
      </c>
      <c r="C20" s="146" t="str">
        <f>IF(Übersicht!G24=0,"",Übersicht!G24)</f>
        <v/>
      </c>
      <c r="D20" s="35" t="str">
        <f>IF(Übersicht!C24=0,"",Übersicht!C24)</f>
        <v/>
      </c>
      <c r="E20" s="142"/>
      <c r="F20" s="149"/>
      <c r="G20" s="142"/>
      <c r="H20" s="151"/>
      <c r="I20" s="142"/>
      <c r="J20" s="149"/>
      <c r="K20" s="142"/>
      <c r="L20" s="151"/>
      <c r="M20" s="142"/>
      <c r="N20" s="142"/>
      <c r="O20" s="149"/>
      <c r="P20" s="142"/>
      <c r="Q20" s="151"/>
      <c r="R20" s="142"/>
      <c r="S20" s="142"/>
      <c r="T20" s="151"/>
      <c r="U20" s="40">
        <f>IF(COUNT(E20:T20)&gt;0,Hinweise!$G$15,0)</f>
        <v>0</v>
      </c>
    </row>
    <row r="21" spans="1:21" ht="20.25" customHeight="1">
      <c r="A21" s="39">
        <v>16</v>
      </c>
      <c r="B21" s="145" t="str">
        <f>IF(Übersicht!B25=0,"",Übersicht!B25)</f>
        <v/>
      </c>
      <c r="C21" s="146" t="str">
        <f>IF(Übersicht!G25=0,"",Übersicht!G25)</f>
        <v/>
      </c>
      <c r="D21" s="35" t="str">
        <f>IF(Übersicht!C25=0,"",Übersicht!C25)</f>
        <v/>
      </c>
      <c r="E21" s="143"/>
      <c r="F21" s="149"/>
      <c r="G21" s="143"/>
      <c r="H21" s="151"/>
      <c r="I21" s="143"/>
      <c r="J21" s="149"/>
      <c r="K21" s="143"/>
      <c r="L21" s="151"/>
      <c r="M21" s="143"/>
      <c r="N21" s="143"/>
      <c r="O21" s="149"/>
      <c r="P21" s="143"/>
      <c r="Q21" s="151"/>
      <c r="R21" s="143"/>
      <c r="S21" s="143"/>
      <c r="T21" s="151"/>
      <c r="U21" s="40">
        <f>IF(COUNT(E21:T21)&gt;0,Hinweise!$G$15,0)</f>
        <v>0</v>
      </c>
    </row>
    <row r="22" spans="1:21" ht="20.25" customHeight="1">
      <c r="A22" s="39">
        <v>17</v>
      </c>
      <c r="B22" s="145" t="str">
        <f>IF(Übersicht!B26=0,"",Übersicht!B26)</f>
        <v/>
      </c>
      <c r="C22" s="146" t="str">
        <f>IF(Übersicht!G26=0,"",Übersicht!G26)</f>
        <v/>
      </c>
      <c r="D22" s="35" t="str">
        <f>IF(Übersicht!C26=0,"",Übersicht!C26)</f>
        <v/>
      </c>
      <c r="E22" s="142"/>
      <c r="F22" s="149"/>
      <c r="G22" s="142"/>
      <c r="H22" s="151"/>
      <c r="I22" s="142"/>
      <c r="J22" s="149"/>
      <c r="K22" s="142"/>
      <c r="L22" s="151"/>
      <c r="M22" s="142"/>
      <c r="N22" s="142"/>
      <c r="O22" s="149"/>
      <c r="P22" s="142"/>
      <c r="Q22" s="151"/>
      <c r="R22" s="142"/>
      <c r="S22" s="142"/>
      <c r="T22" s="151"/>
      <c r="U22" s="40">
        <f>IF(COUNT(E22:T22)&gt;0,Hinweise!$G$15,0)</f>
        <v>0</v>
      </c>
    </row>
    <row r="23" spans="1:21" ht="20.25" customHeight="1" thickBot="1">
      <c r="A23" s="41">
        <v>18</v>
      </c>
      <c r="B23" s="147" t="str">
        <f>IF(Übersicht!B27=0,"",Übersicht!B27)</f>
        <v/>
      </c>
      <c r="C23" s="148" t="str">
        <f>IF(Übersicht!G27=0,"",Übersicht!G27)</f>
        <v/>
      </c>
      <c r="D23" s="35" t="str">
        <f>IF(Übersicht!C27=0,"",Übersicht!C27)</f>
        <v/>
      </c>
      <c r="E23" s="144"/>
      <c r="F23" s="150"/>
      <c r="G23" s="144"/>
      <c r="H23" s="152"/>
      <c r="I23" s="144"/>
      <c r="J23" s="150"/>
      <c r="K23" s="144"/>
      <c r="L23" s="152"/>
      <c r="M23" s="144"/>
      <c r="N23" s="144"/>
      <c r="O23" s="150"/>
      <c r="P23" s="144"/>
      <c r="Q23" s="152"/>
      <c r="R23" s="144"/>
      <c r="S23" s="144"/>
      <c r="T23" s="152"/>
      <c r="U23" s="40">
        <f>IF(COUNT(E23:T23)&gt;0,Hinweise!$G$15,0)</f>
        <v>0</v>
      </c>
    </row>
    <row r="24" spans="1:21" ht="20.25" customHeight="1"/>
    <row r="25" spans="1:21" ht="20.25" customHeight="1">
      <c r="B25" s="110" t="s">
        <v>165</v>
      </c>
    </row>
    <row r="26" spans="1:21" ht="20.25" customHeight="1">
      <c r="B26" s="120" t="s">
        <v>166</v>
      </c>
    </row>
    <row r="27" spans="1:21" ht="20.25" customHeight="1"/>
    <row r="28" spans="1:21" ht="20.25" customHeight="1"/>
  </sheetData>
  <sheetProtection algorithmName="SHA-512" hashValue="YE0oEWzYXKexpIbBAnGLLxdA4s+mDhKe29rAbpkab3u8frGAxfSuw7Nq1P4+z19x9ApY8AG5KyEgrUjpngjnbw==" saltValue="FXffxweBSG1/bNGuCQ1ZZw==" spinCount="100000" sheet="1" objects="1" scenarios="1"/>
  <mergeCells count="24">
    <mergeCell ref="A3:B3"/>
    <mergeCell ref="C3:D3"/>
    <mergeCell ref="U3:U5"/>
    <mergeCell ref="A4:B4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R4:R5"/>
    <mergeCell ref="G4:G5"/>
    <mergeCell ref="N4:N5"/>
    <mergeCell ref="T4:T5"/>
    <mergeCell ref="N2:T2"/>
    <mergeCell ref="E2:M2"/>
    <mergeCell ref="M4:M5"/>
    <mergeCell ref="O4:O5"/>
    <mergeCell ref="S4:S5"/>
    <mergeCell ref="P4:P5"/>
    <mergeCell ref="Q4:Q5"/>
  </mergeCells>
  <phoneticPr fontId="6" type="noConversion"/>
  <pageMargins left="0.74791666666666667" right="0.74791666666666667" top="0.98402777777777772" bottom="0.98402777777777772" header="0.51180555555555551" footer="0.51180555555555551"/>
  <pageSetup paperSize="9" scale="62" firstPageNumber="0" orientation="landscape" r:id="rId1"/>
  <headerFooter alignWithMargins="0">
    <oddFooter>&amp;LMeldeanschrift: siehe Ausschreibung&amp;R32. Offene Sächs. LSSP in Leipzig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5FC4A2-CE05-4E0F-BAA1-A3E065B50240}">
          <x14:formula1>
            <xm:f>Hinweise!$I$8:$I$48</xm:f>
          </x14:formula1>
          <xm:sqref>E3:O3</xm:sqref>
        </x14:dataValidation>
        <x14:dataValidation type="list" allowBlank="1" showInputMessage="1" showErrorMessage="1" xr:uid="{93CD71D5-DEF7-46BC-BCE2-34A953DC8786}">
          <x14:formula1>
            <xm:f>Hinweise!$I$8:$I$68</xm:f>
          </x14:formula1>
          <xm:sqref>P3:T3</xm:sqref>
        </x14:dataValidation>
        <x14:dataValidation type="list" allowBlank="1" showInputMessage="1" showErrorMessage="1" xr:uid="{1221E86A-5617-445D-BB64-ECE5C9DC6464}">
          <x14:formula1>
            <xm:f>Hinweise!$J$8:$J$27</xm:f>
          </x14:formula1>
          <xm:sqref>N4 F4:M5 O4:T5</xm:sqref>
        </x14:dataValidation>
        <x14:dataValidation type="list" allowBlank="1" showInputMessage="1" showErrorMessage="1" xr:uid="{37703506-C803-486B-A57F-3655A50A6FCF}">
          <x14:formula1>
            <xm:f>Hinweise!$J$8:$J$28</xm:f>
          </x14:formula1>
          <xm:sqref>E4:E5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564D-4091-4FC3-BA53-9D2C72A6522E}">
  <dimension ref="A1:W28"/>
  <sheetViews>
    <sheetView view="pageLayout" zoomScale="88" zoomScaleNormal="90" zoomScalePageLayoutView="88" workbookViewId="0">
      <selection activeCell="F6" sqref="F6:Q9"/>
    </sheetView>
  </sheetViews>
  <sheetFormatPr baseColWidth="10" defaultColWidth="2.9296875" defaultRowHeight="12.75"/>
  <cols>
    <col min="1" max="1" width="2.73046875" style="1" customWidth="1"/>
    <col min="2" max="2" width="16.3984375" style="3" customWidth="1"/>
    <col min="3" max="3" width="17.53125" style="3" bestFit="1" customWidth="1"/>
    <col min="4" max="4" width="5.1328125" style="3" bestFit="1" customWidth="1"/>
    <col min="5" max="5" width="2.6640625" style="3" bestFit="1" customWidth="1"/>
    <col min="6" max="17" width="8.73046875" style="3" customWidth="1"/>
    <col min="18" max="18" width="12.73046875" style="4" customWidth="1"/>
    <col min="19" max="16384" width="2.9296875" style="3"/>
  </cols>
  <sheetData>
    <row r="1" spans="1:23" ht="18" thickBot="1">
      <c r="B1" s="2" t="s">
        <v>70</v>
      </c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23" ht="13.5" thickBot="1">
      <c r="F2" s="458" t="s">
        <v>144</v>
      </c>
      <c r="G2" s="459"/>
      <c r="H2" s="459"/>
      <c r="I2" s="459"/>
      <c r="J2" s="459"/>
      <c r="K2" s="460"/>
      <c r="L2" s="455" t="s">
        <v>143</v>
      </c>
      <c r="M2" s="456"/>
      <c r="N2" s="456"/>
      <c r="O2" s="456"/>
      <c r="P2" s="456"/>
      <c r="Q2" s="457"/>
    </row>
    <row r="3" spans="1:23" ht="12.75" customHeight="1" thickBot="1">
      <c r="A3" s="431" t="s">
        <v>1</v>
      </c>
      <c r="B3" s="432"/>
      <c r="C3" s="433" t="s">
        <v>53</v>
      </c>
      <c r="D3" s="433"/>
      <c r="E3" s="461"/>
      <c r="F3" s="172" t="s">
        <v>26</v>
      </c>
      <c r="G3" s="92" t="s">
        <v>27</v>
      </c>
      <c r="H3" s="92" t="s">
        <v>28</v>
      </c>
      <c r="I3" s="92" t="s">
        <v>29</v>
      </c>
      <c r="J3" s="92" t="s">
        <v>30</v>
      </c>
      <c r="K3" s="173" t="s">
        <v>48</v>
      </c>
      <c r="L3" s="179" t="s">
        <v>33</v>
      </c>
      <c r="M3" s="92" t="s">
        <v>34</v>
      </c>
      <c r="N3" s="92" t="s">
        <v>130</v>
      </c>
      <c r="O3" s="157" t="s">
        <v>92</v>
      </c>
      <c r="P3" s="92" t="s">
        <v>164</v>
      </c>
      <c r="Q3" s="180" t="s">
        <v>158</v>
      </c>
      <c r="R3" s="462" t="s">
        <v>12</v>
      </c>
    </row>
    <row r="4" spans="1:23" ht="43.5" customHeight="1">
      <c r="A4" s="436" t="str">
        <f>IF(Übersicht!A6=0,"",Übersicht!A6)</f>
        <v/>
      </c>
      <c r="B4" s="437"/>
      <c r="C4" s="438" t="s">
        <v>9</v>
      </c>
      <c r="D4" s="474" t="s">
        <v>6</v>
      </c>
      <c r="E4" s="466" t="s">
        <v>8</v>
      </c>
      <c r="F4" s="468" t="s">
        <v>43</v>
      </c>
      <c r="G4" s="453" t="s">
        <v>35</v>
      </c>
      <c r="H4" s="453" t="s">
        <v>36</v>
      </c>
      <c r="I4" s="453" t="s">
        <v>37</v>
      </c>
      <c r="J4" s="453" t="s">
        <v>38</v>
      </c>
      <c r="K4" s="476" t="s">
        <v>135</v>
      </c>
      <c r="L4" s="478" t="s">
        <v>142</v>
      </c>
      <c r="M4" s="453" t="s">
        <v>78</v>
      </c>
      <c r="N4" s="453" t="s">
        <v>81</v>
      </c>
      <c r="O4" s="470" t="s">
        <v>136</v>
      </c>
      <c r="P4" s="453" t="s">
        <v>84</v>
      </c>
      <c r="Q4" s="472" t="s">
        <v>87</v>
      </c>
      <c r="R4" s="463"/>
    </row>
    <row r="5" spans="1:23" ht="30.75" customHeight="1" thickBot="1">
      <c r="A5" s="197" t="s">
        <v>4</v>
      </c>
      <c r="B5" s="198" t="s">
        <v>5</v>
      </c>
      <c r="C5" s="465"/>
      <c r="D5" s="475"/>
      <c r="E5" s="467"/>
      <c r="F5" s="469"/>
      <c r="G5" s="454"/>
      <c r="H5" s="454"/>
      <c r="I5" s="454"/>
      <c r="J5" s="454"/>
      <c r="K5" s="477"/>
      <c r="L5" s="479"/>
      <c r="M5" s="454"/>
      <c r="N5" s="454"/>
      <c r="O5" s="471"/>
      <c r="P5" s="454"/>
      <c r="Q5" s="473"/>
      <c r="R5" s="464"/>
    </row>
    <row r="6" spans="1:23" ht="20.25" customHeight="1">
      <c r="A6" s="186">
        <v>1</v>
      </c>
      <c r="B6" s="187" t="str">
        <f>IF(Übersicht!B10=0,"",Übersicht!B10)</f>
        <v/>
      </c>
      <c r="C6" s="188" t="str">
        <f>IF(Übersicht!G10=0,"",Übersicht!G10)</f>
        <v/>
      </c>
      <c r="D6" s="189" t="str">
        <f>IF(Übersicht!C10=0,"",Übersicht!C10)</f>
        <v/>
      </c>
      <c r="E6" s="190" t="str">
        <f>IF(Übersicht!E10=0,"",Übersicht!E10)</f>
        <v/>
      </c>
      <c r="F6" s="191"/>
      <c r="G6" s="192"/>
      <c r="H6" s="192"/>
      <c r="I6" s="192"/>
      <c r="J6" s="192"/>
      <c r="K6" s="193"/>
      <c r="L6" s="194"/>
      <c r="M6" s="192"/>
      <c r="N6" s="192"/>
      <c r="O6" s="195"/>
      <c r="P6" s="192"/>
      <c r="Q6" s="196"/>
      <c r="R6" s="199">
        <f>_xlfn.IFNA(COUNT(F6:Q6)*(VLOOKUP(C6,Hinweise!$E$15:$F$82,2,0)),0)</f>
        <v>0</v>
      </c>
    </row>
    <row r="7" spans="1:23" ht="20.25" customHeight="1">
      <c r="A7" s="39">
        <v>2</v>
      </c>
      <c r="B7" s="33" t="str">
        <f>IF(Übersicht!B11=0,"",Übersicht!B11)</f>
        <v/>
      </c>
      <c r="C7" s="34" t="str">
        <f>IF(Übersicht!G11=0,"",Übersicht!G11)</f>
        <v/>
      </c>
      <c r="D7" s="35" t="str">
        <f>IF(Übersicht!C11=0,"",Übersicht!C11)</f>
        <v/>
      </c>
      <c r="E7" s="170" t="str">
        <f>IF(Übersicht!E11=0,"",Übersicht!E11)</f>
        <v/>
      </c>
      <c r="F7" s="176"/>
      <c r="G7" s="45"/>
      <c r="H7" s="45"/>
      <c r="I7" s="45"/>
      <c r="J7" s="45"/>
      <c r="K7" s="175"/>
      <c r="L7" s="181"/>
      <c r="M7" s="45"/>
      <c r="N7" s="45"/>
      <c r="O7" s="118"/>
      <c r="P7" s="45"/>
      <c r="Q7" s="183"/>
      <c r="R7" s="199">
        <f>_xlfn.IFNA(COUNT(F7:Q7)*(VLOOKUP(C7,Hinweise!$E$15:$F$82,2,0)),0)</f>
        <v>0</v>
      </c>
    </row>
    <row r="8" spans="1:23" ht="20.25" customHeight="1">
      <c r="A8" s="39">
        <v>3</v>
      </c>
      <c r="B8" s="33" t="str">
        <f>IF(Übersicht!B12=0,"",Übersicht!B12)</f>
        <v/>
      </c>
      <c r="C8" s="34" t="str">
        <f>IF(Übersicht!G12=0,"",Übersicht!G12)</f>
        <v/>
      </c>
      <c r="D8" s="35" t="str">
        <f>IF(Übersicht!C12=0,"",Übersicht!C12)</f>
        <v/>
      </c>
      <c r="E8" s="170" t="str">
        <f>IF(Übersicht!E12=0,"",Übersicht!E12)</f>
        <v/>
      </c>
      <c r="F8" s="174"/>
      <c r="G8" s="36"/>
      <c r="H8" s="36"/>
      <c r="I8" s="36"/>
      <c r="J8" s="36"/>
      <c r="K8" s="175"/>
      <c r="L8" s="181"/>
      <c r="M8" s="36"/>
      <c r="N8" s="36"/>
      <c r="O8" s="118"/>
      <c r="P8" s="36"/>
      <c r="Q8" s="182"/>
      <c r="R8" s="199">
        <f>_xlfn.IFNA(COUNT(F8:Q8)*(VLOOKUP(C8,Hinweise!$E$15:$F$82,2,0)),0)</f>
        <v>0</v>
      </c>
    </row>
    <row r="9" spans="1:23" ht="20.25" customHeight="1">
      <c r="A9" s="39">
        <v>4</v>
      </c>
      <c r="B9" s="33" t="str">
        <f>IF(Übersicht!B13=0,"",Übersicht!B13)</f>
        <v/>
      </c>
      <c r="C9" s="34" t="str">
        <f>IF(Übersicht!G13=0,"",Übersicht!G13)</f>
        <v/>
      </c>
      <c r="D9" s="35" t="str">
        <f>IF(Übersicht!C13=0,"",Übersicht!C13)</f>
        <v/>
      </c>
      <c r="E9" s="170" t="str">
        <f>IF(Übersicht!E13=0,"",Übersicht!E13)</f>
        <v/>
      </c>
      <c r="F9" s="176"/>
      <c r="G9" s="45"/>
      <c r="H9" s="45"/>
      <c r="I9" s="45"/>
      <c r="J9" s="45"/>
      <c r="K9" s="175"/>
      <c r="L9" s="181"/>
      <c r="M9" s="45"/>
      <c r="N9" s="45"/>
      <c r="O9" s="118"/>
      <c r="P9" s="45"/>
      <c r="Q9" s="183"/>
      <c r="R9" s="199">
        <f>_xlfn.IFNA(COUNT(F9:Q9)*(VLOOKUP(C9,Hinweise!$E$15:$F$82,2,0)),0)</f>
        <v>0</v>
      </c>
      <c r="W9" s="7"/>
    </row>
    <row r="10" spans="1:23" ht="20.25" customHeight="1">
      <c r="A10" s="39">
        <v>5</v>
      </c>
      <c r="B10" s="33" t="str">
        <f>IF(Übersicht!B14=0,"",Übersicht!B14)</f>
        <v/>
      </c>
      <c r="C10" s="34" t="str">
        <f>IF(Übersicht!G14=0,"",Übersicht!G14)</f>
        <v/>
      </c>
      <c r="D10" s="35" t="str">
        <f>IF(Übersicht!C14=0,"",Übersicht!C14)</f>
        <v/>
      </c>
      <c r="E10" s="170" t="str">
        <f>IF(Übersicht!E14=0,"",Übersicht!E14)</f>
        <v/>
      </c>
      <c r="F10" s="174"/>
      <c r="G10" s="36"/>
      <c r="H10" s="36"/>
      <c r="I10" s="36"/>
      <c r="J10" s="36"/>
      <c r="K10" s="175"/>
      <c r="L10" s="181"/>
      <c r="M10" s="36"/>
      <c r="N10" s="36"/>
      <c r="O10" s="118"/>
      <c r="P10" s="36"/>
      <c r="Q10" s="182"/>
      <c r="R10" s="199">
        <f>_xlfn.IFNA(COUNT(F10:Q10)*(VLOOKUP(C10,Hinweise!$E$15:$F$82,2,0)),0)</f>
        <v>0</v>
      </c>
    </row>
    <row r="11" spans="1:23" ht="20.25" customHeight="1">
      <c r="A11" s="39">
        <v>6</v>
      </c>
      <c r="B11" s="33" t="str">
        <f>IF(Übersicht!B15=0,"",Übersicht!B15)</f>
        <v/>
      </c>
      <c r="C11" s="34" t="str">
        <f>IF(Übersicht!G15=0,"",Übersicht!G15)</f>
        <v/>
      </c>
      <c r="D11" s="35" t="str">
        <f>IF(Übersicht!C15=0,"",Übersicht!C15)</f>
        <v/>
      </c>
      <c r="E11" s="170" t="str">
        <f>IF(Übersicht!E15=0,"",Übersicht!E15)</f>
        <v/>
      </c>
      <c r="F11" s="176"/>
      <c r="G11" s="45"/>
      <c r="H11" s="45"/>
      <c r="I11" s="45"/>
      <c r="J11" s="45"/>
      <c r="K11" s="175"/>
      <c r="L11" s="181"/>
      <c r="M11" s="45"/>
      <c r="N11" s="45"/>
      <c r="O11" s="118"/>
      <c r="P11" s="45"/>
      <c r="Q11" s="183"/>
      <c r="R11" s="199">
        <f>_xlfn.IFNA(COUNT(F11:Q11)*(VLOOKUP(C11,Hinweise!$E$15:$F$82,2,0)),0)</f>
        <v>0</v>
      </c>
    </row>
    <row r="12" spans="1:23" ht="20.25" customHeight="1">
      <c r="A12" s="39">
        <v>7</v>
      </c>
      <c r="B12" s="33" t="str">
        <f>IF(Übersicht!B16=0,"",Übersicht!B16)</f>
        <v/>
      </c>
      <c r="C12" s="34" t="str">
        <f>IF(Übersicht!G16=0,"",Übersicht!G16)</f>
        <v/>
      </c>
      <c r="D12" s="35" t="str">
        <f>IF(Übersicht!C16=0,"",Übersicht!C16)</f>
        <v/>
      </c>
      <c r="E12" s="170" t="str">
        <f>IF(Übersicht!E16=0,"",Übersicht!E16)</f>
        <v/>
      </c>
      <c r="F12" s="174"/>
      <c r="G12" s="36"/>
      <c r="H12" s="36"/>
      <c r="I12" s="36"/>
      <c r="J12" s="36"/>
      <c r="K12" s="175"/>
      <c r="L12" s="181"/>
      <c r="M12" s="36"/>
      <c r="N12" s="36"/>
      <c r="O12" s="118"/>
      <c r="P12" s="36"/>
      <c r="Q12" s="182"/>
      <c r="R12" s="199">
        <f>_xlfn.IFNA(COUNT(F12:Q12)*(VLOOKUP(C12,Hinweise!$E$15:$F$82,2,0)),0)</f>
        <v>0</v>
      </c>
    </row>
    <row r="13" spans="1:23" ht="20.25" customHeight="1">
      <c r="A13" s="39">
        <v>8</v>
      </c>
      <c r="B13" s="33" t="str">
        <f>IF(Übersicht!B17=0,"",Übersicht!B17)</f>
        <v/>
      </c>
      <c r="C13" s="34" t="str">
        <f>IF(Übersicht!G17=0,"",Übersicht!G17)</f>
        <v/>
      </c>
      <c r="D13" s="35" t="str">
        <f>IF(Übersicht!C17=0,"",Übersicht!C17)</f>
        <v/>
      </c>
      <c r="E13" s="170" t="str">
        <f>IF(Übersicht!E17=0,"",Übersicht!E17)</f>
        <v/>
      </c>
      <c r="F13" s="176"/>
      <c r="G13" s="45"/>
      <c r="H13" s="45"/>
      <c r="I13" s="45"/>
      <c r="J13" s="45"/>
      <c r="K13" s="175"/>
      <c r="L13" s="181"/>
      <c r="M13" s="45"/>
      <c r="N13" s="45"/>
      <c r="O13" s="118"/>
      <c r="P13" s="45"/>
      <c r="Q13" s="183"/>
      <c r="R13" s="199">
        <f>_xlfn.IFNA(COUNT(F13:Q13)*(VLOOKUP(C13,Hinweise!$E$15:$F$82,2,0)),0)</f>
        <v>0</v>
      </c>
    </row>
    <row r="14" spans="1:23" ht="20.25" customHeight="1">
      <c r="A14" s="39">
        <v>9</v>
      </c>
      <c r="B14" s="33" t="str">
        <f>IF(Übersicht!B18=0,"",Übersicht!B18)</f>
        <v/>
      </c>
      <c r="C14" s="34" t="str">
        <f>IF(Übersicht!G18=0,"",Übersicht!G18)</f>
        <v/>
      </c>
      <c r="D14" s="35" t="str">
        <f>IF(Übersicht!C18=0,"",Übersicht!C18)</f>
        <v/>
      </c>
      <c r="E14" s="170" t="str">
        <f>IF(Übersicht!E18=0,"",Übersicht!E18)</f>
        <v/>
      </c>
      <c r="F14" s="174"/>
      <c r="G14" s="36"/>
      <c r="H14" s="36"/>
      <c r="I14" s="36"/>
      <c r="J14" s="36"/>
      <c r="K14" s="175"/>
      <c r="L14" s="181"/>
      <c r="M14" s="36"/>
      <c r="N14" s="36"/>
      <c r="O14" s="118"/>
      <c r="P14" s="36"/>
      <c r="Q14" s="182"/>
      <c r="R14" s="199">
        <f>_xlfn.IFNA(COUNT(F14:Q14)*(VLOOKUP(C14,Hinweise!$E$15:$F$82,2,0)),0)</f>
        <v>0</v>
      </c>
    </row>
    <row r="15" spans="1:23" ht="20.25" customHeight="1">
      <c r="A15" s="39">
        <v>10</v>
      </c>
      <c r="B15" s="33" t="str">
        <f>IF(Übersicht!B19=0,"",Übersicht!B19)</f>
        <v/>
      </c>
      <c r="C15" s="34" t="str">
        <f>IF(Übersicht!G19=0,"",Übersicht!G19)</f>
        <v/>
      </c>
      <c r="D15" s="35" t="str">
        <f>IF(Übersicht!C19=0,"",Übersicht!C19)</f>
        <v/>
      </c>
      <c r="E15" s="170" t="str">
        <f>IF(Übersicht!E19=0,"",Übersicht!E19)</f>
        <v/>
      </c>
      <c r="F15" s="176"/>
      <c r="G15" s="45"/>
      <c r="H15" s="45"/>
      <c r="I15" s="45"/>
      <c r="J15" s="45"/>
      <c r="K15" s="175"/>
      <c r="L15" s="181"/>
      <c r="M15" s="45"/>
      <c r="N15" s="45"/>
      <c r="O15" s="118"/>
      <c r="P15" s="45"/>
      <c r="Q15" s="183"/>
      <c r="R15" s="199">
        <f>_xlfn.IFNA(COUNT(F15:Q15)*(VLOOKUP(C15,Hinweise!$E$15:$F$82,2,0)),0)</f>
        <v>0</v>
      </c>
    </row>
    <row r="16" spans="1:23" ht="20.25" customHeight="1">
      <c r="A16" s="39">
        <v>11</v>
      </c>
      <c r="B16" s="33" t="str">
        <f>IF(Übersicht!B20=0,"",Übersicht!B20)</f>
        <v/>
      </c>
      <c r="C16" s="34" t="str">
        <f>IF(Übersicht!G20=0,"",Übersicht!G20)</f>
        <v/>
      </c>
      <c r="D16" s="35" t="str">
        <f>IF(Übersicht!C20=0,"",Übersicht!C20)</f>
        <v/>
      </c>
      <c r="E16" s="170" t="str">
        <f>IF(Übersicht!E20=0,"",Übersicht!E20)</f>
        <v/>
      </c>
      <c r="F16" s="174"/>
      <c r="G16" s="36"/>
      <c r="H16" s="36"/>
      <c r="I16" s="36"/>
      <c r="J16" s="36"/>
      <c r="K16" s="175"/>
      <c r="L16" s="181"/>
      <c r="M16" s="36"/>
      <c r="N16" s="36"/>
      <c r="O16" s="118"/>
      <c r="P16" s="36"/>
      <c r="Q16" s="182"/>
      <c r="R16" s="199">
        <f>_xlfn.IFNA(COUNT(F16:Q16)*(VLOOKUP(C16,Hinweise!$E$15:$F$82,2,0)),0)</f>
        <v>0</v>
      </c>
    </row>
    <row r="17" spans="1:18" ht="20.25" customHeight="1">
      <c r="A17" s="39">
        <v>12</v>
      </c>
      <c r="B17" s="33" t="str">
        <f>IF(Übersicht!B21=0,"",Übersicht!B21)</f>
        <v/>
      </c>
      <c r="C17" s="34" t="str">
        <f>IF(Übersicht!G21=0,"",Übersicht!G21)</f>
        <v/>
      </c>
      <c r="D17" s="35" t="str">
        <f>IF(Übersicht!C21=0,"",Übersicht!C21)</f>
        <v/>
      </c>
      <c r="E17" s="170" t="str">
        <f>IF(Übersicht!E21=0,"",Übersicht!E21)</f>
        <v/>
      </c>
      <c r="F17" s="176"/>
      <c r="G17" s="45"/>
      <c r="H17" s="45"/>
      <c r="I17" s="45"/>
      <c r="J17" s="45"/>
      <c r="K17" s="175"/>
      <c r="L17" s="181"/>
      <c r="M17" s="45"/>
      <c r="N17" s="45"/>
      <c r="O17" s="118"/>
      <c r="P17" s="45"/>
      <c r="Q17" s="183"/>
      <c r="R17" s="199">
        <f>_xlfn.IFNA(COUNT(F17:Q17)*(VLOOKUP(C17,Hinweise!$E$15:$F$82,2,0)),0)</f>
        <v>0</v>
      </c>
    </row>
    <row r="18" spans="1:18" ht="20.25" customHeight="1">
      <c r="A18" s="39">
        <v>13</v>
      </c>
      <c r="B18" s="33" t="str">
        <f>IF(Übersicht!B22=0,"",Übersicht!B22)</f>
        <v/>
      </c>
      <c r="C18" s="34" t="str">
        <f>IF(Übersicht!G22=0,"",Übersicht!G22)</f>
        <v/>
      </c>
      <c r="D18" s="35" t="str">
        <f>IF(Übersicht!C22=0,"",Übersicht!C22)</f>
        <v/>
      </c>
      <c r="E18" s="170" t="str">
        <f>IF(Übersicht!E22=0,"",Übersicht!E22)</f>
        <v/>
      </c>
      <c r="F18" s="174"/>
      <c r="G18" s="36"/>
      <c r="H18" s="36"/>
      <c r="I18" s="36"/>
      <c r="J18" s="36"/>
      <c r="K18" s="175"/>
      <c r="L18" s="181"/>
      <c r="M18" s="36"/>
      <c r="N18" s="36"/>
      <c r="O18" s="118"/>
      <c r="P18" s="36"/>
      <c r="Q18" s="182"/>
      <c r="R18" s="199">
        <f>_xlfn.IFNA(COUNT(F18:Q18)*(VLOOKUP(C18,Hinweise!$E$15:$F$82,2,0)),0)</f>
        <v>0</v>
      </c>
    </row>
    <row r="19" spans="1:18" ht="20.25" customHeight="1">
      <c r="A19" s="39">
        <v>14</v>
      </c>
      <c r="B19" s="33" t="str">
        <f>IF(Übersicht!B23=0,"",Übersicht!B23)</f>
        <v/>
      </c>
      <c r="C19" s="34" t="str">
        <f>IF(Übersicht!G23=0,"",Übersicht!G23)</f>
        <v/>
      </c>
      <c r="D19" s="35" t="str">
        <f>IF(Übersicht!C23=0,"",Übersicht!C23)</f>
        <v/>
      </c>
      <c r="E19" s="170" t="str">
        <f>IF(Übersicht!E23=0,"",Übersicht!E23)</f>
        <v/>
      </c>
      <c r="F19" s="176"/>
      <c r="G19" s="45"/>
      <c r="H19" s="45"/>
      <c r="I19" s="45"/>
      <c r="J19" s="45"/>
      <c r="K19" s="175"/>
      <c r="L19" s="181"/>
      <c r="M19" s="45"/>
      <c r="N19" s="45"/>
      <c r="O19" s="118"/>
      <c r="P19" s="45"/>
      <c r="Q19" s="183"/>
      <c r="R19" s="199">
        <f>_xlfn.IFNA(COUNT(F19:Q19)*(VLOOKUP(C19,Hinweise!$E$15:$F$82,2,0)),0)</f>
        <v>0</v>
      </c>
    </row>
    <row r="20" spans="1:18" ht="20.25" customHeight="1">
      <c r="A20" s="39">
        <v>15</v>
      </c>
      <c r="B20" s="33" t="str">
        <f>IF(Übersicht!B24=0,"",Übersicht!B24)</f>
        <v/>
      </c>
      <c r="C20" s="34" t="str">
        <f>IF(Übersicht!G24=0,"",Übersicht!G24)</f>
        <v/>
      </c>
      <c r="D20" s="35" t="str">
        <f>IF(Übersicht!C24=0,"",Übersicht!C24)</f>
        <v/>
      </c>
      <c r="E20" s="170" t="str">
        <f>IF(Übersicht!E24=0,"",Übersicht!E24)</f>
        <v/>
      </c>
      <c r="F20" s="174"/>
      <c r="G20" s="36"/>
      <c r="H20" s="36"/>
      <c r="I20" s="36"/>
      <c r="J20" s="36"/>
      <c r="K20" s="175"/>
      <c r="L20" s="181"/>
      <c r="M20" s="36"/>
      <c r="N20" s="36"/>
      <c r="O20" s="118"/>
      <c r="P20" s="36"/>
      <c r="Q20" s="182"/>
      <c r="R20" s="199">
        <f>_xlfn.IFNA(COUNT(F20:Q20)*(VLOOKUP(C20,Hinweise!$E$15:$F$82,2,0)),0)</f>
        <v>0</v>
      </c>
    </row>
    <row r="21" spans="1:18" ht="20.25" customHeight="1">
      <c r="A21" s="39">
        <v>16</v>
      </c>
      <c r="B21" s="33" t="str">
        <f>IF(Übersicht!B25=0,"",Übersicht!B25)</f>
        <v/>
      </c>
      <c r="C21" s="34" t="str">
        <f>IF(Übersicht!G25=0,"",Übersicht!G25)</f>
        <v/>
      </c>
      <c r="D21" s="35" t="str">
        <f>IF(Übersicht!C25=0,"",Übersicht!C25)</f>
        <v/>
      </c>
      <c r="E21" s="170" t="str">
        <f>IF(Übersicht!E25=0,"",Übersicht!E25)</f>
        <v/>
      </c>
      <c r="F21" s="176"/>
      <c r="G21" s="45"/>
      <c r="H21" s="45"/>
      <c r="I21" s="45"/>
      <c r="J21" s="45"/>
      <c r="K21" s="175"/>
      <c r="L21" s="181"/>
      <c r="M21" s="45"/>
      <c r="N21" s="45"/>
      <c r="O21" s="118"/>
      <c r="P21" s="45"/>
      <c r="Q21" s="183"/>
      <c r="R21" s="199">
        <f>_xlfn.IFNA(COUNT(F21:Q21)*(VLOOKUP(C21,Hinweise!$E$15:$F$82,2,0)),0)</f>
        <v>0</v>
      </c>
    </row>
    <row r="22" spans="1:18" ht="20.25" customHeight="1">
      <c r="A22" s="39">
        <v>17</v>
      </c>
      <c r="B22" s="33" t="str">
        <f>IF(Übersicht!B26=0,"",Übersicht!B26)</f>
        <v/>
      </c>
      <c r="C22" s="34" t="str">
        <f>IF(Übersicht!G26=0,"",Übersicht!G26)</f>
        <v/>
      </c>
      <c r="D22" s="35" t="str">
        <f>IF(Übersicht!C26=0,"",Übersicht!C26)</f>
        <v/>
      </c>
      <c r="E22" s="170" t="str">
        <f>IF(Übersicht!E26=0,"",Übersicht!E26)</f>
        <v/>
      </c>
      <c r="F22" s="174"/>
      <c r="G22" s="36"/>
      <c r="H22" s="36"/>
      <c r="I22" s="36"/>
      <c r="J22" s="36"/>
      <c r="K22" s="175"/>
      <c r="L22" s="181"/>
      <c r="M22" s="36"/>
      <c r="N22" s="36"/>
      <c r="O22" s="118"/>
      <c r="P22" s="36"/>
      <c r="Q22" s="182"/>
      <c r="R22" s="199">
        <f>_xlfn.IFNA(COUNT(F22:Q22)*(VLOOKUP(C22,Hinweise!$E$15:$F$82,2,0)),0)</f>
        <v>0</v>
      </c>
    </row>
    <row r="23" spans="1:18" ht="20.25" customHeight="1" thickBot="1">
      <c r="A23" s="41">
        <v>18</v>
      </c>
      <c r="B23" s="42" t="str">
        <f>IF(Übersicht!B27=0,"",Übersicht!B27)</f>
        <v/>
      </c>
      <c r="C23" s="43" t="str">
        <f>IF(Übersicht!G27=0,"",Übersicht!G27)</f>
        <v/>
      </c>
      <c r="D23" s="44" t="str">
        <f>IF(Übersicht!C27=0,"",Übersicht!C27)</f>
        <v/>
      </c>
      <c r="E23" s="171" t="str">
        <f>IF(Übersicht!E27=0,"",Übersicht!E27)</f>
        <v/>
      </c>
      <c r="F23" s="177"/>
      <c r="G23" s="46"/>
      <c r="H23" s="46"/>
      <c r="I23" s="46"/>
      <c r="J23" s="46"/>
      <c r="K23" s="178"/>
      <c r="L23" s="184"/>
      <c r="M23" s="46"/>
      <c r="N23" s="46"/>
      <c r="O23" s="119"/>
      <c r="P23" s="46"/>
      <c r="Q23" s="185"/>
      <c r="R23" s="199">
        <f>_xlfn.IFNA(COUNT(F23:Q23)*(VLOOKUP(C23,Hinweise!$E$15:$F$82,2,0)),0)</f>
        <v>0</v>
      </c>
    </row>
    <row r="24" spans="1:18" ht="20.25" customHeight="1"/>
    <row r="25" spans="1:18" ht="20.25" customHeight="1">
      <c r="B25" s="120" t="s">
        <v>173</v>
      </c>
    </row>
    <row r="26" spans="1:18" ht="20.25" customHeight="1"/>
    <row r="27" spans="1:18" ht="20.25" customHeight="1"/>
    <row r="28" spans="1:18" ht="20.25" customHeight="1"/>
  </sheetData>
  <sheetProtection selectLockedCells="1"/>
  <mergeCells count="22">
    <mergeCell ref="R3:R5"/>
    <mergeCell ref="A4:B4"/>
    <mergeCell ref="C4:C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  <mergeCell ref="D4:D5"/>
    <mergeCell ref="K4:K5"/>
    <mergeCell ref="L4:L5"/>
    <mergeCell ref="M4:M5"/>
    <mergeCell ref="L2:Q2"/>
    <mergeCell ref="F2:K2"/>
    <mergeCell ref="F1:Q1"/>
    <mergeCell ref="A3:B3"/>
    <mergeCell ref="C3:E3"/>
  </mergeCells>
  <phoneticPr fontId="6" type="noConversion"/>
  <pageMargins left="0.25" right="0.25" top="0.75" bottom="0.75" header="0.3" footer="0.3"/>
  <pageSetup paperSize="9" scale="89" firstPageNumber="0" orientation="landscape" r:id="rId1"/>
  <headerFooter alignWithMargins="0">
    <oddFooter>&amp;LMeldeanschrift: siehe Ausschreibung&amp;R21. Offene Sächsische Gehörlosen-Sprint-Meisterschaft in Chemnitz 2025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156B6A5-D368-4FB2-996D-42C432C8D5BA}">
          <x14:formula1>
            <xm:f>Hinweise!$I$8:$I$68</xm:f>
          </x14:formula1>
          <xm:sqref>F3:Q3</xm:sqref>
        </x14:dataValidation>
        <x14:dataValidation type="list" allowBlank="1" showInputMessage="1" showErrorMessage="1" xr:uid="{3DD939DD-C4EA-401C-A5E1-118A86CE8441}">
          <x14:formula1>
            <xm:f>Hinweise!$J$8:$J$24</xm:f>
          </x14:formula1>
          <xm:sqref>F4:I5</xm:sqref>
        </x14:dataValidation>
        <x14:dataValidation type="list" allowBlank="1" showInputMessage="1" showErrorMessage="1" xr:uid="{FB46E355-C851-4BEE-8F85-934EB81CA0DD}">
          <x14:formula1>
            <xm:f>Hinweise!$J$8:$J$27</xm:f>
          </x14:formula1>
          <xm:sqref>J4:Q5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3555-3B72-4E0F-96E3-DA6299015411}">
  <dimension ref="A1:M20"/>
  <sheetViews>
    <sheetView zoomScaleNormal="90" zoomScalePageLayoutView="90" workbookViewId="0">
      <selection activeCell="D6" sqref="D6"/>
    </sheetView>
  </sheetViews>
  <sheetFormatPr baseColWidth="10" defaultColWidth="9.3984375" defaultRowHeight="12.75"/>
  <cols>
    <col min="1" max="1" width="2.3984375" style="1" customWidth="1"/>
    <col min="2" max="2" width="25.265625" style="3" customWidth="1"/>
    <col min="3" max="3" width="19" style="3" customWidth="1"/>
    <col min="4" max="4" width="11.59765625" style="3" customWidth="1"/>
    <col min="5" max="6" width="11.59765625" style="3" hidden="1" customWidth="1"/>
    <col min="7" max="7" width="11.59765625" style="4" customWidth="1"/>
    <col min="8" max="8" width="9.3984375" style="3"/>
    <col min="9" max="10" width="0" style="3" hidden="1" customWidth="1"/>
    <col min="11" max="11" width="12.86328125" style="3" hidden="1" customWidth="1"/>
    <col min="12" max="12" width="15.3984375" style="3" bestFit="1" customWidth="1"/>
    <col min="13" max="16384" width="9.3984375" style="3"/>
  </cols>
  <sheetData>
    <row r="1" spans="1:13" ht="17.649999999999999">
      <c r="B1" s="2" t="s">
        <v>39</v>
      </c>
      <c r="D1" s="430"/>
      <c r="E1" s="430"/>
      <c r="F1" s="156"/>
    </row>
    <row r="2" spans="1:13" ht="12.75" customHeight="1" thickBot="1">
      <c r="D2" s="451" t="s">
        <v>144</v>
      </c>
      <c r="E2" s="451"/>
      <c r="F2" s="450" t="s">
        <v>143</v>
      </c>
      <c r="G2" s="450"/>
    </row>
    <row r="3" spans="1:13" ht="12.75" customHeight="1">
      <c r="A3" s="431" t="s">
        <v>1</v>
      </c>
      <c r="B3" s="432"/>
      <c r="C3" s="49" t="s">
        <v>40</v>
      </c>
      <c r="D3" s="49">
        <v>1</v>
      </c>
      <c r="E3" s="49" t="s">
        <v>163</v>
      </c>
      <c r="F3" s="49">
        <v>20</v>
      </c>
      <c r="G3" s="49">
        <v>31</v>
      </c>
      <c r="H3" s="434" t="s">
        <v>12</v>
      </c>
    </row>
    <row r="4" spans="1:13" ht="43.5" customHeight="1">
      <c r="A4" s="436" t="str">
        <f>IF(Übersicht!A6=0,"",Übersicht!A6)</f>
        <v/>
      </c>
      <c r="B4" s="437"/>
      <c r="C4" s="480" t="s">
        <v>9</v>
      </c>
      <c r="D4" s="453" t="s">
        <v>91</v>
      </c>
      <c r="E4" s="453" t="s">
        <v>89</v>
      </c>
      <c r="F4" s="453" t="s">
        <v>91</v>
      </c>
      <c r="G4" s="453" t="s">
        <v>88</v>
      </c>
      <c r="H4" s="435"/>
    </row>
    <row r="5" spans="1:13" ht="24" customHeight="1">
      <c r="A5" s="50" t="s">
        <v>4</v>
      </c>
      <c r="B5" s="47" t="s">
        <v>24</v>
      </c>
      <c r="C5" s="480"/>
      <c r="D5" s="453"/>
      <c r="E5" s="453"/>
      <c r="F5" s="453"/>
      <c r="G5" s="453"/>
      <c r="H5" s="435"/>
    </row>
    <row r="6" spans="1:13" ht="20.25" customHeight="1">
      <c r="A6" s="50">
        <v>1</v>
      </c>
      <c r="B6" s="167" t="str">
        <f>IF(Übersicht!B38=0,"",Übersicht!B38)</f>
        <v/>
      </c>
      <c r="C6" s="48" t="str">
        <f>IF(Übersicht!C38=0,"",Übersicht!C38)</f>
        <v/>
      </c>
      <c r="D6" s="200"/>
      <c r="E6" s="200"/>
      <c r="F6" s="200"/>
      <c r="G6" s="200"/>
      <c r="H6" s="168">
        <f>_xlfn.IFNA(COUNT(D6:G6)*(VLOOKUP(C6,Hinweise!$M$43:$N$45,2,0)),0)</f>
        <v>0</v>
      </c>
      <c r="I6" s="3" t="s">
        <v>169</v>
      </c>
      <c r="J6" s="3" t="s">
        <v>170</v>
      </c>
      <c r="K6" s="3" t="s">
        <v>171</v>
      </c>
    </row>
    <row r="7" spans="1:13" ht="20.25" customHeight="1">
      <c r="A7" s="50">
        <v>2</v>
      </c>
      <c r="B7" s="167" t="str">
        <f>IF(Übersicht!B39=0,"",Übersicht!B39)</f>
        <v/>
      </c>
      <c r="C7" s="48" t="str">
        <f>IF(Übersicht!C39=0,"",Übersicht!C39)</f>
        <v/>
      </c>
      <c r="D7" s="201"/>
      <c r="E7" s="201"/>
      <c r="F7" s="201"/>
      <c r="G7" s="201"/>
      <c r="H7" s="168">
        <f>_xlfn.IFNA(COUNT(D7:G7)*(VLOOKUP(C7,Hinweise!$M$43:$N$45,2,0)),0)</f>
        <v>0</v>
      </c>
      <c r="I7" s="3" t="s">
        <v>169</v>
      </c>
      <c r="K7" s="3" t="s">
        <v>171</v>
      </c>
    </row>
    <row r="8" spans="1:13" ht="20.25" customHeight="1">
      <c r="A8" s="50">
        <v>3</v>
      </c>
      <c r="B8" s="167" t="str">
        <f>IF(Übersicht!B40=0,"",Übersicht!B40)</f>
        <v/>
      </c>
      <c r="C8" s="48" t="str">
        <f>IF(Übersicht!C40=0,"",Übersicht!C40)</f>
        <v/>
      </c>
      <c r="D8" s="200"/>
      <c r="E8" s="200"/>
      <c r="F8" s="200"/>
      <c r="G8" s="200"/>
      <c r="H8" s="168">
        <f>_xlfn.IFNA(COUNT(D8:G8)*(VLOOKUP(C8,Hinweise!$M$43:$N$45,2,0)),0)</f>
        <v>0</v>
      </c>
      <c r="I8" s="3" t="s">
        <v>169</v>
      </c>
    </row>
    <row r="9" spans="1:13" ht="20.25" customHeight="1">
      <c r="A9" s="50">
        <v>4</v>
      </c>
      <c r="B9" s="167" t="str">
        <f>IF(Übersicht!B41=0,"",Übersicht!B41)</f>
        <v/>
      </c>
      <c r="C9" s="48" t="str">
        <f>IF(Übersicht!C41=0,"",Übersicht!C41)</f>
        <v/>
      </c>
      <c r="D9" s="201"/>
      <c r="E9" s="201"/>
      <c r="F9" s="201"/>
      <c r="G9" s="201"/>
      <c r="H9" s="168">
        <f>_xlfn.IFNA(COUNT(D9:G9)*(VLOOKUP(C9,Hinweise!$M$43:$N$45,2,0)),0)</f>
        <v>0</v>
      </c>
    </row>
    <row r="10" spans="1:13" ht="20.25" customHeight="1">
      <c r="A10" s="50">
        <v>5</v>
      </c>
      <c r="B10" s="167" t="str">
        <f>IF(Übersicht!B42=0,"",Übersicht!B42)</f>
        <v/>
      </c>
      <c r="C10" s="48" t="str">
        <f>IF(Übersicht!C42=0,"",Übersicht!C42)</f>
        <v/>
      </c>
      <c r="D10" s="200"/>
      <c r="E10" s="200"/>
      <c r="F10" s="200"/>
      <c r="G10" s="200"/>
      <c r="H10" s="168">
        <f>_xlfn.IFNA(COUNT(D10:G10)*(VLOOKUP(C10,Hinweise!$M$43:$N$45,2,0)),0)</f>
        <v>0</v>
      </c>
    </row>
    <row r="11" spans="1:13" ht="20.25" customHeight="1" thickBot="1">
      <c r="A11" s="51">
        <v>6</v>
      </c>
      <c r="B11" s="169" t="str">
        <f>IF(Übersicht!B43=0,"",Übersicht!B43)</f>
        <v/>
      </c>
      <c r="C11" s="48" t="str">
        <f>IF(Übersicht!C43=0,"",Übersicht!C43)</f>
        <v/>
      </c>
      <c r="D11" s="202"/>
      <c r="E11" s="202"/>
      <c r="F11" s="202"/>
      <c r="G11" s="202"/>
      <c r="H11" s="168">
        <f>_xlfn.IFNA(COUNT(D11:G11)*(VLOOKUP(C11,Hinweise!$M$43:$N$45,2,0)),0)</f>
        <v>0</v>
      </c>
      <c r="L11" s="8"/>
      <c r="M11" s="9"/>
    </row>
    <row r="12" spans="1:13" ht="20.25" customHeight="1">
      <c r="C12" s="1"/>
      <c r="D12" s="6"/>
      <c r="E12" s="6"/>
      <c r="F12" s="6"/>
      <c r="K12" s="8"/>
      <c r="L12" s="9"/>
    </row>
    <row r="13" spans="1:13" ht="20.25" customHeight="1">
      <c r="C13" s="1"/>
      <c r="D13" s="6"/>
      <c r="E13" s="6"/>
      <c r="F13" s="6"/>
      <c r="K13" s="8"/>
      <c r="L13" s="9"/>
    </row>
    <row r="14" spans="1:13" ht="20.25" customHeight="1">
      <c r="C14" s="1"/>
      <c r="D14" s="6"/>
      <c r="E14" s="6"/>
      <c r="F14" s="6"/>
      <c r="K14" s="8"/>
      <c r="L14" s="9"/>
    </row>
    <row r="15" spans="1:13" ht="20.25" customHeight="1">
      <c r="C15" s="1"/>
      <c r="D15" s="6"/>
      <c r="E15" s="6"/>
      <c r="F15" s="6"/>
      <c r="K15" s="8"/>
      <c r="L15" s="9"/>
    </row>
    <row r="16" spans="1:13" ht="20.25" customHeight="1">
      <c r="K16" s="8"/>
      <c r="L16" s="9"/>
    </row>
    <row r="17" spans="11:12" ht="20.25" customHeight="1">
      <c r="K17" s="8"/>
      <c r="L17" s="9"/>
    </row>
    <row r="18" spans="11:12" ht="20.25" customHeight="1">
      <c r="K18" s="8"/>
      <c r="L18" s="9"/>
    </row>
    <row r="19" spans="11:12" ht="20.25" customHeight="1"/>
    <row r="20" spans="11:12" ht="20.25" customHeight="1"/>
  </sheetData>
  <sheetProtection algorithmName="SHA-512" hashValue="SzPyhbgN5j204LEujJEESE7lCoNdiqXJ+RySoMAVfkoMSXKvmJjoTzZ1Jdc7lbfxD0Bp5sDuanPyVlIV4LM7dQ==" saltValue="A2o8fzh/UqgOkA9ldUbCEQ==" spinCount="100000" sheet="1" sort="0" pivotTables="0"/>
  <mergeCells count="11">
    <mergeCell ref="D1:E1"/>
    <mergeCell ref="A3:B3"/>
    <mergeCell ref="H3:H5"/>
    <mergeCell ref="A4:B4"/>
    <mergeCell ref="C4:C5"/>
    <mergeCell ref="D4:D5"/>
    <mergeCell ref="E4:E5"/>
    <mergeCell ref="G4:G5"/>
    <mergeCell ref="F4:F5"/>
    <mergeCell ref="D2:E2"/>
    <mergeCell ref="F2:G2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verticalDpi="300" r:id="rId1"/>
  <headerFooter alignWithMargins="0">
    <oddFooter>&amp;LMeldeanschrift: siehe Ausschreibung&amp;R21. Offene Sächsische Gehörlosen-Sprint-Meisterschaft in Chemnitz 2025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ADA2CF-FDEC-4D79-9C42-AA1E48DD890F}">
          <x14:formula1>
            <xm:f>Hinweise!$L$8:$L$11</xm:f>
          </x14:formula1>
          <xm:sqref>D4:G5</xm:sqref>
        </x14:dataValidation>
        <x14:dataValidation type="list" allowBlank="1" showInputMessage="1" showErrorMessage="1" xr:uid="{5C5B2DED-C3FE-42B0-A44E-8D5E9E586635}">
          <x14:formula1>
            <xm:f>Hinweise!$I$8:$I$64</xm:f>
          </x14:formula1>
          <xm:sqref>D3:F3</xm:sqref>
        </x14:dataValidation>
        <x14:dataValidation type="list" allowBlank="1" showInputMessage="1" showErrorMessage="1" xr:uid="{E7D13F97-EDF7-443B-A127-786DB617DDAA}">
          <x14:formula1>
            <xm:f>Hinweise!$I$8:$I$68</xm:f>
          </x14:formula1>
          <xm:sqref>G3</xm:sqref>
        </x14:dataValidation>
        <x14:dataValidation type="list" allowBlank="1" showInputMessage="1" showErrorMessage="1" xr:uid="{98C4B8DE-D906-48D5-B33C-6D9917C22C23}">
          <x14:formula1>
            <xm:f>Übersicht!$B$10:$B$27</xm:f>
          </x14:formula1>
          <xm:sqref>I6:L6 I7:K8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7275-F384-4FE1-BF8B-721C1DE2690D}">
  <sheetPr>
    <pageSetUpPr fitToPage="1"/>
  </sheetPr>
  <dimension ref="A1:AR43"/>
  <sheetViews>
    <sheetView topLeftCell="A13" zoomScale="80" zoomScaleNormal="80" zoomScaleSheetLayoutView="40" workbookViewId="0">
      <selection activeCell="K26" sqref="K26:L27"/>
    </sheetView>
  </sheetViews>
  <sheetFormatPr baseColWidth="10" defaultRowHeight="12.75"/>
  <cols>
    <col min="1" max="1" width="17.3984375" bestFit="1" customWidth="1"/>
    <col min="2" max="37" width="4.73046875" customWidth="1"/>
    <col min="38" max="41" width="5.59765625" customWidth="1"/>
  </cols>
  <sheetData>
    <row r="1" spans="1:44">
      <c r="A1" s="518" t="s">
        <v>188</v>
      </c>
      <c r="B1" s="521" t="s">
        <v>175</v>
      </c>
      <c r="C1" s="522"/>
      <c r="D1" s="522"/>
      <c r="E1" s="523"/>
      <c r="F1" s="521" t="s">
        <v>176</v>
      </c>
      <c r="G1" s="522"/>
      <c r="H1" s="522"/>
      <c r="I1" s="523"/>
      <c r="J1" s="521" t="s">
        <v>177</v>
      </c>
      <c r="K1" s="522"/>
      <c r="L1" s="522"/>
      <c r="M1" s="523"/>
      <c r="N1" s="521" t="s">
        <v>180</v>
      </c>
      <c r="O1" s="522"/>
      <c r="P1" s="522"/>
      <c r="Q1" s="523"/>
      <c r="R1" s="521" t="s">
        <v>178</v>
      </c>
      <c r="S1" s="522"/>
      <c r="T1" s="522"/>
      <c r="U1" s="523"/>
      <c r="V1" s="521" t="s">
        <v>120</v>
      </c>
      <c r="W1" s="522"/>
      <c r="X1" s="522"/>
      <c r="Y1" s="523"/>
      <c r="Z1" s="521" t="s">
        <v>121</v>
      </c>
      <c r="AA1" s="522"/>
      <c r="AB1" s="522"/>
      <c r="AC1" s="523"/>
      <c r="AD1" s="521" t="s">
        <v>126</v>
      </c>
      <c r="AE1" s="522"/>
      <c r="AF1" s="522"/>
      <c r="AG1" s="523"/>
      <c r="AH1" s="521" t="s">
        <v>122</v>
      </c>
      <c r="AI1" s="522"/>
      <c r="AJ1" s="522"/>
      <c r="AK1" s="523"/>
    </row>
    <row r="2" spans="1:44" ht="12.75" hidden="1" customHeight="1">
      <c r="A2" s="519"/>
      <c r="B2" s="524" t="s">
        <v>20</v>
      </c>
      <c r="C2" s="485"/>
      <c r="D2" s="524" t="s">
        <v>22</v>
      </c>
      <c r="E2" s="485"/>
      <c r="F2" s="524" t="s">
        <v>20</v>
      </c>
      <c r="G2" s="485"/>
      <c r="H2" s="524" t="s">
        <v>22</v>
      </c>
      <c r="I2" s="485"/>
      <c r="J2" s="524" t="s">
        <v>20</v>
      </c>
      <c r="K2" s="485"/>
      <c r="L2" s="524" t="s">
        <v>22</v>
      </c>
      <c r="M2" s="485"/>
      <c r="N2" s="524" t="s">
        <v>20</v>
      </c>
      <c r="O2" s="485"/>
      <c r="P2" s="524" t="s">
        <v>22</v>
      </c>
      <c r="Q2" s="485"/>
      <c r="R2" s="524" t="s">
        <v>20</v>
      </c>
      <c r="S2" s="485"/>
      <c r="T2" s="524" t="s">
        <v>22</v>
      </c>
      <c r="U2" s="485"/>
      <c r="V2" s="524" t="s">
        <v>20</v>
      </c>
      <c r="W2" s="485"/>
      <c r="X2" s="524" t="s">
        <v>22</v>
      </c>
      <c r="Y2" s="485"/>
      <c r="Z2" s="524" t="s">
        <v>20</v>
      </c>
      <c r="AA2" s="485"/>
      <c r="AB2" s="524" t="s">
        <v>22</v>
      </c>
      <c r="AC2" s="485"/>
      <c r="AD2" s="524" t="s">
        <v>20</v>
      </c>
      <c r="AE2" s="485"/>
      <c r="AF2" s="524" t="s">
        <v>22</v>
      </c>
      <c r="AG2" s="485"/>
      <c r="AH2" s="524" t="s">
        <v>20</v>
      </c>
      <c r="AI2" s="485"/>
      <c r="AJ2" s="524" t="s">
        <v>22</v>
      </c>
      <c r="AK2" s="485"/>
    </row>
    <row r="3" spans="1:44" ht="17.649999999999999" thickBot="1">
      <c r="A3" s="520"/>
      <c r="B3" s="525" t="s">
        <v>125</v>
      </c>
      <c r="C3" s="526"/>
      <c r="D3" s="525" t="s">
        <v>124</v>
      </c>
      <c r="E3" s="526"/>
      <c r="F3" s="525" t="s">
        <v>125</v>
      </c>
      <c r="G3" s="526"/>
      <c r="H3" s="525" t="s">
        <v>124</v>
      </c>
      <c r="I3" s="526"/>
      <c r="J3" s="525" t="s">
        <v>125</v>
      </c>
      <c r="K3" s="526"/>
      <c r="L3" s="525" t="s">
        <v>124</v>
      </c>
      <c r="M3" s="526"/>
      <c r="N3" s="525" t="s">
        <v>125</v>
      </c>
      <c r="O3" s="526"/>
      <c r="P3" s="525" t="s">
        <v>124</v>
      </c>
      <c r="Q3" s="526"/>
      <c r="R3" s="525" t="s">
        <v>125</v>
      </c>
      <c r="S3" s="526"/>
      <c r="T3" s="525" t="s">
        <v>124</v>
      </c>
      <c r="U3" s="526"/>
      <c r="V3" s="525" t="s">
        <v>125</v>
      </c>
      <c r="W3" s="526"/>
      <c r="X3" s="525" t="s">
        <v>124</v>
      </c>
      <c r="Y3" s="526"/>
      <c r="Z3" s="525" t="s">
        <v>125</v>
      </c>
      <c r="AA3" s="526"/>
      <c r="AB3" s="525" t="s">
        <v>124</v>
      </c>
      <c r="AC3" s="526"/>
      <c r="AD3" s="525" t="s">
        <v>125</v>
      </c>
      <c r="AE3" s="526"/>
      <c r="AF3" s="525" t="s">
        <v>124</v>
      </c>
      <c r="AG3" s="526"/>
      <c r="AH3" s="525" t="s">
        <v>125</v>
      </c>
      <c r="AI3" s="526"/>
      <c r="AJ3" s="525" t="s">
        <v>124</v>
      </c>
      <c r="AK3" s="526"/>
    </row>
    <row r="4" spans="1:44" ht="22.5" customHeight="1" thickBot="1">
      <c r="A4" s="205" t="str">
        <f>'Einzel Meisterschaft'!E4</f>
        <v>100m Lagen</v>
      </c>
      <c r="B4" s="494"/>
      <c r="C4" s="495"/>
      <c r="D4" s="494"/>
      <c r="E4" s="495"/>
      <c r="F4" s="494"/>
      <c r="G4" s="495"/>
      <c r="H4" s="494"/>
      <c r="I4" s="495"/>
      <c r="J4" s="494"/>
      <c r="K4" s="495"/>
      <c r="L4" s="494"/>
      <c r="M4" s="495"/>
      <c r="N4" s="494"/>
      <c r="O4" s="495"/>
      <c r="P4" s="494"/>
      <c r="Q4" s="495"/>
      <c r="R4" s="494"/>
      <c r="S4" s="495"/>
      <c r="T4" s="494"/>
      <c r="U4" s="495"/>
      <c r="V4" s="494"/>
      <c r="W4" s="495"/>
      <c r="X4" s="494"/>
      <c r="Y4" s="495"/>
      <c r="Z4" s="494"/>
      <c r="AA4" s="495"/>
      <c r="AB4" s="494"/>
      <c r="AC4" s="495"/>
      <c r="AD4" s="494"/>
      <c r="AE4" s="495"/>
      <c r="AF4" s="494"/>
      <c r="AG4" s="495"/>
      <c r="AH4" s="494"/>
      <c r="AI4" s="495"/>
      <c r="AJ4" s="494"/>
      <c r="AK4" s="495"/>
      <c r="AM4" s="481" t="s">
        <v>179</v>
      </c>
      <c r="AN4" s="482"/>
      <c r="AO4" s="482"/>
      <c r="AP4" s="482"/>
      <c r="AQ4" s="482"/>
      <c r="AR4" s="483"/>
    </row>
    <row r="5" spans="1:44" ht="22.5" customHeight="1" thickBot="1">
      <c r="A5" s="341" t="str">
        <f>'Einzel Meisterschaft'!F4</f>
        <v>25 m Rückenbeine</v>
      </c>
      <c r="B5" s="500"/>
      <c r="C5" s="501"/>
      <c r="D5" s="500"/>
      <c r="E5" s="501"/>
      <c r="F5" s="500"/>
      <c r="G5" s="501"/>
      <c r="H5" s="500"/>
      <c r="I5" s="501"/>
      <c r="J5" s="500"/>
      <c r="K5" s="501"/>
      <c r="L5" s="500"/>
      <c r="M5" s="501"/>
      <c r="N5" s="500"/>
      <c r="O5" s="501"/>
      <c r="P5" s="500"/>
      <c r="Q5" s="501"/>
      <c r="R5" s="500"/>
      <c r="S5" s="501"/>
      <c r="T5" s="500"/>
      <c r="U5" s="501"/>
      <c r="V5" s="500"/>
      <c r="W5" s="501"/>
      <c r="X5" s="500"/>
      <c r="Y5" s="501"/>
      <c r="Z5" s="500"/>
      <c r="AA5" s="501"/>
      <c r="AB5" s="500"/>
      <c r="AC5" s="501"/>
      <c r="AD5" s="500"/>
      <c r="AE5" s="501"/>
      <c r="AF5" s="500"/>
      <c r="AG5" s="501"/>
      <c r="AH5" s="500"/>
      <c r="AI5" s="501"/>
      <c r="AJ5" s="500"/>
      <c r="AK5" s="501"/>
      <c r="AM5" s="337"/>
      <c r="AN5" s="484"/>
      <c r="AO5" s="484"/>
      <c r="AP5" s="484"/>
      <c r="AQ5" s="484"/>
      <c r="AR5" s="485"/>
    </row>
    <row r="6" spans="1:44" ht="22.5" customHeight="1" thickBot="1">
      <c r="A6" s="205" t="str">
        <f>'Einzel Meisterschaft'!G4</f>
        <v>50 m Schmetterling</v>
      </c>
      <c r="B6" s="494"/>
      <c r="C6" s="495"/>
      <c r="D6" s="494"/>
      <c r="E6" s="495"/>
      <c r="F6" s="494"/>
      <c r="G6" s="495"/>
      <c r="H6" s="494"/>
      <c r="I6" s="495"/>
      <c r="J6" s="494"/>
      <c r="K6" s="495"/>
      <c r="L6" s="494"/>
      <c r="M6" s="495"/>
      <c r="N6" s="494"/>
      <c r="O6" s="495"/>
      <c r="P6" s="494"/>
      <c r="Q6" s="495"/>
      <c r="R6" s="494"/>
      <c r="S6" s="495"/>
      <c r="T6" s="494"/>
      <c r="U6" s="495"/>
      <c r="V6" s="494"/>
      <c r="W6" s="495"/>
      <c r="X6" s="494"/>
      <c r="Y6" s="495"/>
      <c r="Z6" s="494"/>
      <c r="AA6" s="495"/>
      <c r="AB6" s="494"/>
      <c r="AC6" s="495"/>
      <c r="AD6" s="494"/>
      <c r="AE6" s="495"/>
      <c r="AF6" s="494"/>
      <c r="AG6" s="495"/>
      <c r="AH6" s="494"/>
      <c r="AI6" s="495"/>
      <c r="AJ6" s="494"/>
      <c r="AK6" s="495"/>
      <c r="AM6" s="338"/>
      <c r="AN6" s="486"/>
      <c r="AO6" s="486"/>
      <c r="AP6" s="486"/>
      <c r="AQ6" s="486"/>
      <c r="AR6" s="487"/>
    </row>
    <row r="7" spans="1:44" ht="22.5" customHeight="1" thickBot="1">
      <c r="A7" s="340" t="str">
        <f>'Einzel Meisterschaft'!H4</f>
        <v>25 m Schmetterling</v>
      </c>
      <c r="B7" s="528"/>
      <c r="C7" s="529"/>
      <c r="D7" s="528"/>
      <c r="E7" s="529"/>
      <c r="F7" s="528"/>
      <c r="G7" s="529"/>
      <c r="H7" s="528"/>
      <c r="I7" s="529"/>
      <c r="J7" s="528"/>
      <c r="K7" s="529"/>
      <c r="L7" s="528"/>
      <c r="M7" s="529"/>
      <c r="N7" s="528"/>
      <c r="O7" s="529"/>
      <c r="P7" s="528"/>
      <c r="Q7" s="529"/>
      <c r="R7" s="528"/>
      <c r="S7" s="529"/>
      <c r="T7" s="528"/>
      <c r="U7" s="529"/>
      <c r="V7" s="528"/>
      <c r="W7" s="529"/>
      <c r="X7" s="528"/>
      <c r="Y7" s="529"/>
      <c r="Z7" s="528"/>
      <c r="AA7" s="529"/>
      <c r="AB7" s="528"/>
      <c r="AC7" s="529"/>
      <c r="AD7" s="528"/>
      <c r="AE7" s="529"/>
      <c r="AF7" s="528"/>
      <c r="AG7" s="529"/>
      <c r="AH7" s="528"/>
      <c r="AI7" s="529"/>
      <c r="AJ7" s="528"/>
      <c r="AK7" s="529"/>
      <c r="AM7" s="99"/>
      <c r="AN7" s="488"/>
      <c r="AO7" s="488"/>
      <c r="AP7" s="488"/>
      <c r="AQ7" s="488"/>
      <c r="AR7" s="489"/>
    </row>
    <row r="8" spans="1:44" ht="22.5" customHeight="1" thickBot="1">
      <c r="A8" s="205" t="str">
        <f>'Einzel Meisterschaft'!I4</f>
        <v>100 m Schmetterling</v>
      </c>
      <c r="B8" s="494"/>
      <c r="C8" s="495"/>
      <c r="D8" s="494"/>
      <c r="E8" s="495"/>
      <c r="F8" s="494"/>
      <c r="G8" s="495"/>
      <c r="H8" s="494"/>
      <c r="I8" s="495"/>
      <c r="J8" s="494"/>
      <c r="K8" s="495"/>
      <c r="L8" s="494"/>
      <c r="M8" s="495"/>
      <c r="N8" s="494"/>
      <c r="O8" s="495"/>
      <c r="P8" s="494"/>
      <c r="Q8" s="495"/>
      <c r="R8" s="494"/>
      <c r="S8" s="495"/>
      <c r="T8" s="494"/>
      <c r="U8" s="495"/>
      <c r="V8" s="494"/>
      <c r="W8" s="495"/>
      <c r="X8" s="494"/>
      <c r="Y8" s="495"/>
      <c r="Z8" s="494"/>
      <c r="AA8" s="495"/>
      <c r="AB8" s="494"/>
      <c r="AC8" s="495"/>
      <c r="AD8" s="494"/>
      <c r="AE8" s="495"/>
      <c r="AF8" s="494"/>
      <c r="AG8" s="495"/>
      <c r="AH8" s="494"/>
      <c r="AI8" s="495"/>
      <c r="AJ8" s="494"/>
      <c r="AK8" s="495"/>
      <c r="AM8" s="99"/>
      <c r="AN8" s="488"/>
      <c r="AO8" s="488"/>
      <c r="AP8" s="488"/>
      <c r="AQ8" s="488"/>
      <c r="AR8" s="489"/>
    </row>
    <row r="9" spans="1:44" ht="22.5" customHeight="1" thickBot="1">
      <c r="A9" s="342" t="str">
        <f>'Einzel Meisterschaft'!J4</f>
        <v>25 m Brustbeine</v>
      </c>
      <c r="B9" s="516"/>
      <c r="C9" s="517"/>
      <c r="D9" s="516"/>
      <c r="E9" s="517"/>
      <c r="F9" s="516"/>
      <c r="G9" s="517"/>
      <c r="H9" s="516"/>
      <c r="I9" s="517"/>
      <c r="J9" s="516"/>
      <c r="K9" s="517"/>
      <c r="L9" s="516"/>
      <c r="M9" s="517"/>
      <c r="N9" s="516"/>
      <c r="O9" s="517"/>
      <c r="P9" s="516"/>
      <c r="Q9" s="517"/>
      <c r="R9" s="516"/>
      <c r="S9" s="517"/>
      <c r="T9" s="516"/>
      <c r="U9" s="517"/>
      <c r="V9" s="516"/>
      <c r="W9" s="517"/>
      <c r="X9" s="516"/>
      <c r="Y9" s="517"/>
      <c r="Z9" s="516"/>
      <c r="AA9" s="517"/>
      <c r="AB9" s="516"/>
      <c r="AC9" s="517"/>
      <c r="AD9" s="516"/>
      <c r="AE9" s="517"/>
      <c r="AF9" s="516"/>
      <c r="AG9" s="517"/>
      <c r="AH9" s="516"/>
      <c r="AI9" s="517"/>
      <c r="AJ9" s="516"/>
      <c r="AK9" s="517"/>
      <c r="AM9" s="99"/>
      <c r="AN9" s="488"/>
      <c r="AO9" s="488"/>
      <c r="AP9" s="488"/>
      <c r="AQ9" s="488"/>
      <c r="AR9" s="489"/>
    </row>
    <row r="10" spans="1:44" ht="22.5" customHeight="1" thickBot="1">
      <c r="A10" s="205" t="str">
        <f>'Einzel Meisterschaft'!K4</f>
        <v>50 m Rücken</v>
      </c>
      <c r="B10" s="494"/>
      <c r="C10" s="495"/>
      <c r="D10" s="494"/>
      <c r="E10" s="495"/>
      <c r="F10" s="494"/>
      <c r="G10" s="495"/>
      <c r="H10" s="494"/>
      <c r="I10" s="495"/>
      <c r="J10" s="494"/>
      <c r="K10" s="495"/>
      <c r="L10" s="494"/>
      <c r="M10" s="495"/>
      <c r="N10" s="494"/>
      <c r="O10" s="495"/>
      <c r="P10" s="494"/>
      <c r="Q10" s="495"/>
      <c r="R10" s="494"/>
      <c r="S10" s="495"/>
      <c r="T10" s="494"/>
      <c r="U10" s="495"/>
      <c r="V10" s="494"/>
      <c r="W10" s="495"/>
      <c r="X10" s="494"/>
      <c r="Y10" s="495"/>
      <c r="Z10" s="494"/>
      <c r="AA10" s="495"/>
      <c r="AB10" s="494"/>
      <c r="AC10" s="495"/>
      <c r="AD10" s="494"/>
      <c r="AE10" s="495"/>
      <c r="AF10" s="494"/>
      <c r="AG10" s="495"/>
      <c r="AH10" s="494"/>
      <c r="AI10" s="495"/>
      <c r="AJ10" s="494"/>
      <c r="AK10" s="495"/>
      <c r="AM10" s="99"/>
      <c r="AN10" s="488"/>
      <c r="AO10" s="488"/>
      <c r="AP10" s="488"/>
      <c r="AQ10" s="488"/>
      <c r="AR10" s="489"/>
    </row>
    <row r="11" spans="1:44" ht="22.5" customHeight="1" thickBot="1">
      <c r="A11" s="342" t="str">
        <f>'Einzel Meisterschaft'!L4</f>
        <v>25 m Rücken</v>
      </c>
      <c r="B11" s="516"/>
      <c r="C11" s="517"/>
      <c r="D11" s="516"/>
      <c r="E11" s="517"/>
      <c r="F11" s="516"/>
      <c r="G11" s="517"/>
      <c r="H11" s="516"/>
      <c r="I11" s="517"/>
      <c r="J11" s="516"/>
      <c r="K11" s="517"/>
      <c r="L11" s="516"/>
      <c r="M11" s="517"/>
      <c r="N11" s="516"/>
      <c r="O11" s="517"/>
      <c r="P11" s="516"/>
      <c r="Q11" s="517"/>
      <c r="R11" s="516"/>
      <c r="S11" s="517"/>
      <c r="T11" s="516"/>
      <c r="U11" s="517"/>
      <c r="V11" s="516"/>
      <c r="W11" s="517"/>
      <c r="X11" s="516"/>
      <c r="Y11" s="517"/>
      <c r="Z11" s="516"/>
      <c r="AA11" s="517"/>
      <c r="AB11" s="516"/>
      <c r="AC11" s="517"/>
      <c r="AD11" s="516"/>
      <c r="AE11" s="517"/>
      <c r="AF11" s="516"/>
      <c r="AG11" s="517"/>
      <c r="AH11" s="516"/>
      <c r="AI11" s="517"/>
      <c r="AJ11" s="516"/>
      <c r="AK11" s="517"/>
      <c r="AM11" s="99"/>
      <c r="AN11" s="488"/>
      <c r="AO11" s="488"/>
      <c r="AP11" s="488"/>
      <c r="AQ11" s="488"/>
      <c r="AR11" s="489"/>
    </row>
    <row r="12" spans="1:44" ht="22.5" customHeight="1" thickBot="1">
      <c r="A12" s="205" t="str">
        <f>'Einzel Meisterschaft'!M4</f>
        <v>100 m Rücken</v>
      </c>
      <c r="B12" s="494"/>
      <c r="C12" s="495"/>
      <c r="D12" s="494"/>
      <c r="E12" s="495"/>
      <c r="F12" s="494"/>
      <c r="G12" s="495"/>
      <c r="H12" s="494"/>
      <c r="I12" s="495"/>
      <c r="J12" s="494"/>
      <c r="K12" s="495"/>
      <c r="L12" s="494"/>
      <c r="M12" s="495"/>
      <c r="N12" s="494"/>
      <c r="O12" s="495"/>
      <c r="P12" s="494"/>
      <c r="Q12" s="495"/>
      <c r="R12" s="494"/>
      <c r="S12" s="495"/>
      <c r="T12" s="494"/>
      <c r="U12" s="495"/>
      <c r="V12" s="494"/>
      <c r="W12" s="495"/>
      <c r="X12" s="494"/>
      <c r="Y12" s="495"/>
      <c r="Z12" s="494"/>
      <c r="AA12" s="495"/>
      <c r="AB12" s="494"/>
      <c r="AC12" s="495"/>
      <c r="AD12" s="494"/>
      <c r="AE12" s="495"/>
      <c r="AF12" s="494"/>
      <c r="AG12" s="495"/>
      <c r="AH12" s="494"/>
      <c r="AI12" s="495"/>
      <c r="AJ12" s="494"/>
      <c r="AK12" s="495"/>
      <c r="AM12" s="99"/>
      <c r="AN12" s="488"/>
      <c r="AO12" s="488"/>
      <c r="AP12" s="488"/>
      <c r="AQ12" s="488"/>
      <c r="AR12" s="489"/>
    </row>
    <row r="13" spans="1:44" ht="22.5" customHeight="1" thickBot="1">
      <c r="A13" s="342" t="str">
        <f>'Einzel Meisterschaft'!N4</f>
        <v>25 m Kraulbeine</v>
      </c>
      <c r="B13" s="516"/>
      <c r="C13" s="517"/>
      <c r="D13" s="516"/>
      <c r="E13" s="517"/>
      <c r="F13" s="516"/>
      <c r="G13" s="517"/>
      <c r="H13" s="516"/>
      <c r="I13" s="517"/>
      <c r="J13" s="516"/>
      <c r="K13" s="517"/>
      <c r="L13" s="516"/>
      <c r="M13" s="517"/>
      <c r="N13" s="516"/>
      <c r="O13" s="517"/>
      <c r="P13" s="516"/>
      <c r="Q13" s="517"/>
      <c r="R13" s="516"/>
      <c r="S13" s="517"/>
      <c r="T13" s="516"/>
      <c r="U13" s="517"/>
      <c r="V13" s="516"/>
      <c r="W13" s="517"/>
      <c r="X13" s="516"/>
      <c r="Y13" s="517"/>
      <c r="Z13" s="516"/>
      <c r="AA13" s="517"/>
      <c r="AB13" s="516"/>
      <c r="AC13" s="517"/>
      <c r="AD13" s="516"/>
      <c r="AE13" s="517"/>
      <c r="AF13" s="516"/>
      <c r="AG13" s="517"/>
      <c r="AH13" s="516"/>
      <c r="AI13" s="517"/>
      <c r="AJ13" s="516"/>
      <c r="AK13" s="517"/>
      <c r="AM13" s="99"/>
      <c r="AN13" s="488"/>
      <c r="AO13" s="488"/>
      <c r="AP13" s="488"/>
      <c r="AQ13" s="488"/>
      <c r="AR13" s="489"/>
    </row>
    <row r="14" spans="1:44" ht="22.5" customHeight="1" thickBot="1">
      <c r="A14" s="205" t="str">
        <f>'Einzel Meisterschaft'!O4</f>
        <v>50 m Brust</v>
      </c>
      <c r="B14" s="494"/>
      <c r="C14" s="495"/>
      <c r="D14" s="494"/>
      <c r="E14" s="495"/>
      <c r="F14" s="494"/>
      <c r="G14" s="495"/>
      <c r="H14" s="494"/>
      <c r="I14" s="495"/>
      <c r="J14" s="494"/>
      <c r="K14" s="495"/>
      <c r="L14" s="494"/>
      <c r="M14" s="495"/>
      <c r="N14" s="494"/>
      <c r="O14" s="495"/>
      <c r="P14" s="494"/>
      <c r="Q14" s="495"/>
      <c r="R14" s="494"/>
      <c r="S14" s="495"/>
      <c r="T14" s="494"/>
      <c r="U14" s="495"/>
      <c r="V14" s="494"/>
      <c r="W14" s="495"/>
      <c r="X14" s="494"/>
      <c r="Y14" s="495"/>
      <c r="Z14" s="494"/>
      <c r="AA14" s="495"/>
      <c r="AB14" s="494"/>
      <c r="AC14" s="495"/>
      <c r="AD14" s="494"/>
      <c r="AE14" s="495"/>
      <c r="AF14" s="494"/>
      <c r="AG14" s="495"/>
      <c r="AH14" s="494"/>
      <c r="AI14" s="495"/>
      <c r="AJ14" s="494"/>
      <c r="AK14" s="495"/>
      <c r="AM14" s="339"/>
      <c r="AN14" s="514"/>
      <c r="AO14" s="514"/>
      <c r="AP14" s="514"/>
      <c r="AQ14" s="514"/>
      <c r="AR14" s="515"/>
    </row>
    <row r="15" spans="1:44" ht="22.5" customHeight="1" thickBot="1">
      <c r="A15" s="342" t="str">
        <f>'Einzel Meisterschaft'!P4</f>
        <v>25 m Brust</v>
      </c>
      <c r="B15" s="516"/>
      <c r="C15" s="517"/>
      <c r="D15" s="516"/>
      <c r="E15" s="517"/>
      <c r="F15" s="516"/>
      <c r="G15" s="517"/>
      <c r="H15" s="516"/>
      <c r="I15" s="517"/>
      <c r="J15" s="516"/>
      <c r="K15" s="517"/>
      <c r="L15" s="516"/>
      <c r="M15" s="517"/>
      <c r="N15" s="516"/>
      <c r="O15" s="517"/>
      <c r="P15" s="516"/>
      <c r="Q15" s="517"/>
      <c r="R15" s="516"/>
      <c r="S15" s="517"/>
      <c r="T15" s="516"/>
      <c r="U15" s="517"/>
      <c r="V15" s="516"/>
      <c r="W15" s="517"/>
      <c r="X15" s="516"/>
      <c r="Y15" s="517"/>
      <c r="Z15" s="516"/>
      <c r="AA15" s="517"/>
      <c r="AB15" s="516"/>
      <c r="AC15" s="517"/>
      <c r="AD15" s="516"/>
      <c r="AE15" s="517"/>
      <c r="AF15" s="516"/>
      <c r="AG15" s="517"/>
      <c r="AH15" s="516"/>
      <c r="AI15" s="517"/>
      <c r="AJ15" s="516"/>
      <c r="AK15" s="517"/>
    </row>
    <row r="16" spans="1:44" ht="22.5" customHeight="1" thickBot="1">
      <c r="A16" s="205" t="str">
        <f>'Einzel Meisterschaft'!Q4</f>
        <v>100 m Brust</v>
      </c>
      <c r="B16" s="494"/>
      <c r="C16" s="495"/>
      <c r="D16" s="494"/>
      <c r="E16" s="495"/>
      <c r="F16" s="494"/>
      <c r="G16" s="495"/>
      <c r="H16" s="494"/>
      <c r="I16" s="495"/>
      <c r="J16" s="494"/>
      <c r="K16" s="495"/>
      <c r="L16" s="494"/>
      <c r="M16" s="495"/>
      <c r="N16" s="494"/>
      <c r="O16" s="495"/>
      <c r="P16" s="494"/>
      <c r="Q16" s="495"/>
      <c r="R16" s="494"/>
      <c r="S16" s="495"/>
      <c r="T16" s="494"/>
      <c r="U16" s="495"/>
      <c r="V16" s="494"/>
      <c r="W16" s="495"/>
      <c r="X16" s="494"/>
      <c r="Y16" s="495"/>
      <c r="Z16" s="494"/>
      <c r="AA16" s="495"/>
      <c r="AB16" s="494"/>
      <c r="AC16" s="495"/>
      <c r="AD16" s="494"/>
      <c r="AE16" s="495"/>
      <c r="AF16" s="494"/>
      <c r="AG16" s="495"/>
      <c r="AH16" s="494"/>
      <c r="AI16" s="495"/>
      <c r="AJ16" s="494"/>
      <c r="AK16" s="495"/>
    </row>
    <row r="17" spans="1:41" ht="22.5" customHeight="1" thickBot="1">
      <c r="A17" s="342" t="str">
        <f>'Einzel Meisterschaft'!R4</f>
        <v>50 m Freistil</v>
      </c>
      <c r="B17" s="516"/>
      <c r="C17" s="517"/>
      <c r="D17" s="516"/>
      <c r="E17" s="517"/>
      <c r="F17" s="516"/>
      <c r="G17" s="517"/>
      <c r="H17" s="516"/>
      <c r="I17" s="517"/>
      <c r="J17" s="516"/>
      <c r="K17" s="517"/>
      <c r="L17" s="516"/>
      <c r="M17" s="517"/>
      <c r="N17" s="516"/>
      <c r="O17" s="517"/>
      <c r="P17" s="516"/>
      <c r="Q17" s="517"/>
      <c r="R17" s="516"/>
      <c r="S17" s="517"/>
      <c r="T17" s="516"/>
      <c r="U17" s="517"/>
      <c r="V17" s="516"/>
      <c r="W17" s="517"/>
      <c r="X17" s="516"/>
      <c r="Y17" s="517"/>
      <c r="Z17" s="516"/>
      <c r="AA17" s="517"/>
      <c r="AB17" s="516"/>
      <c r="AC17" s="517"/>
      <c r="AD17" s="516"/>
      <c r="AE17" s="517"/>
      <c r="AF17" s="516"/>
      <c r="AG17" s="517"/>
      <c r="AH17" s="516"/>
      <c r="AI17" s="517"/>
      <c r="AJ17" s="516"/>
      <c r="AK17" s="517"/>
    </row>
    <row r="18" spans="1:41" ht="22.5" customHeight="1" thickBot="1">
      <c r="A18" s="205" t="str">
        <f>'Einzel Meisterschaft'!S4</f>
        <v>25 m Freistil</v>
      </c>
      <c r="B18" s="494"/>
      <c r="C18" s="495"/>
      <c r="D18" s="494"/>
      <c r="E18" s="495"/>
      <c r="F18" s="494"/>
      <c r="G18" s="495"/>
      <c r="H18" s="494"/>
      <c r="I18" s="495"/>
      <c r="J18" s="494"/>
      <c r="K18" s="495"/>
      <c r="L18" s="494"/>
      <c r="M18" s="495"/>
      <c r="N18" s="494"/>
      <c r="O18" s="495"/>
      <c r="P18" s="494"/>
      <c r="Q18" s="495"/>
      <c r="R18" s="494"/>
      <c r="S18" s="495"/>
      <c r="T18" s="494"/>
      <c r="U18" s="495"/>
      <c r="V18" s="494"/>
      <c r="W18" s="495"/>
      <c r="X18" s="494"/>
      <c r="Y18" s="495"/>
      <c r="Z18" s="494"/>
      <c r="AA18" s="495"/>
      <c r="AB18" s="494"/>
      <c r="AC18" s="495"/>
      <c r="AD18" s="494"/>
      <c r="AE18" s="495"/>
      <c r="AF18" s="494"/>
      <c r="AG18" s="495"/>
      <c r="AH18" s="494"/>
      <c r="AI18" s="495"/>
      <c r="AJ18" s="494"/>
      <c r="AK18" s="495"/>
    </row>
    <row r="19" spans="1:41" ht="22.5" customHeight="1" thickBot="1">
      <c r="A19" s="343" t="str">
        <f>'Einzel Meisterschaft'!T4</f>
        <v>100 m Freistil</v>
      </c>
      <c r="B19" s="490"/>
      <c r="C19" s="491"/>
      <c r="D19" s="490"/>
      <c r="E19" s="491"/>
      <c r="F19" s="490"/>
      <c r="G19" s="491"/>
      <c r="H19" s="490"/>
      <c r="I19" s="491"/>
      <c r="J19" s="490"/>
      <c r="K19" s="491"/>
      <c r="L19" s="490"/>
      <c r="M19" s="491"/>
      <c r="N19" s="490"/>
      <c r="O19" s="491"/>
      <c r="P19" s="490"/>
      <c r="Q19" s="491"/>
      <c r="R19" s="490"/>
      <c r="S19" s="491"/>
      <c r="T19" s="490"/>
      <c r="U19" s="491"/>
      <c r="V19" s="490"/>
      <c r="W19" s="491"/>
      <c r="X19" s="490"/>
      <c r="Y19" s="491"/>
      <c r="Z19" s="490"/>
      <c r="AA19" s="491"/>
      <c r="AB19" s="490"/>
      <c r="AC19" s="491"/>
      <c r="AD19" s="490"/>
      <c r="AE19" s="491"/>
      <c r="AF19" s="490"/>
      <c r="AG19" s="491"/>
      <c r="AH19" s="490"/>
      <c r="AI19" s="491"/>
      <c r="AJ19" s="490"/>
      <c r="AK19" s="491"/>
    </row>
    <row r="20" spans="1:41" ht="13.15" thickBot="1"/>
    <row r="21" spans="1:41" ht="13.15" thickBot="1">
      <c r="A21" s="100" t="s">
        <v>123</v>
      </c>
      <c r="B21" s="494"/>
      <c r="C21" s="495"/>
      <c r="D21" s="494"/>
      <c r="E21" s="495"/>
      <c r="F21" s="494"/>
      <c r="G21" s="495"/>
      <c r="H21" s="494"/>
      <c r="I21" s="495"/>
      <c r="J21" s="494"/>
      <c r="K21" s="495"/>
      <c r="L21" s="494"/>
      <c r="M21" s="495"/>
      <c r="N21" s="494"/>
      <c r="O21" s="495"/>
      <c r="P21" s="494"/>
      <c r="Q21" s="495"/>
      <c r="R21" s="494"/>
      <c r="S21" s="495"/>
      <c r="T21" s="494"/>
      <c r="U21" s="495"/>
      <c r="V21" s="494"/>
      <c r="W21" s="495"/>
      <c r="X21" s="494"/>
      <c r="Y21" s="495"/>
      <c r="Z21" s="494"/>
      <c r="AA21" s="495"/>
      <c r="AB21" s="494"/>
      <c r="AC21" s="495"/>
      <c r="AD21" s="494"/>
      <c r="AE21" s="495"/>
      <c r="AF21" s="494"/>
      <c r="AG21" s="495"/>
      <c r="AH21" s="494"/>
      <c r="AI21" s="495"/>
      <c r="AJ21" s="494"/>
      <c r="AK21" s="495"/>
    </row>
    <row r="23" spans="1:41" ht="13.15" thickBot="1"/>
    <row r="24" spans="1:41" ht="13.15" thickBot="1">
      <c r="B24" s="207" t="s">
        <v>23</v>
      </c>
      <c r="C24" s="336"/>
      <c r="D24" s="336"/>
      <c r="E24" s="208"/>
      <c r="H24" t="s">
        <v>146</v>
      </c>
      <c r="K24" s="494" t="s">
        <v>145</v>
      </c>
      <c r="L24" s="496"/>
      <c r="M24" s="496"/>
      <c r="N24" s="495"/>
      <c r="P24" s="536" t="s">
        <v>147</v>
      </c>
      <c r="Q24" s="537"/>
      <c r="R24" s="537"/>
      <c r="S24" s="538"/>
      <c r="U24" s="536" t="s">
        <v>148</v>
      </c>
      <c r="V24" s="537"/>
      <c r="W24" s="537"/>
      <c r="X24" s="538"/>
      <c r="AB24" s="536" t="s">
        <v>145</v>
      </c>
      <c r="AC24" s="537"/>
      <c r="AD24" s="537"/>
      <c r="AE24" s="538"/>
      <c r="AG24" s="536" t="s">
        <v>147</v>
      </c>
      <c r="AH24" s="537"/>
      <c r="AI24" s="537"/>
      <c r="AJ24" s="538"/>
      <c r="AL24" s="536" t="s">
        <v>148</v>
      </c>
      <c r="AM24" s="537"/>
      <c r="AN24" s="537"/>
      <c r="AO24" s="538"/>
    </row>
    <row r="25" spans="1:41" ht="17.649999999999999" thickBot="1">
      <c r="B25" s="492" t="s">
        <v>127</v>
      </c>
      <c r="C25" s="493"/>
      <c r="D25" s="494" t="s">
        <v>128</v>
      </c>
      <c r="E25" s="495"/>
      <c r="K25" s="334" t="s">
        <v>125</v>
      </c>
      <c r="L25" s="335"/>
      <c r="M25" s="334" t="s">
        <v>124</v>
      </c>
      <c r="N25" s="335"/>
      <c r="P25" s="525" t="s">
        <v>125</v>
      </c>
      <c r="Q25" s="526"/>
      <c r="R25" s="525" t="s">
        <v>124</v>
      </c>
      <c r="S25" s="526"/>
      <c r="U25" s="525" t="s">
        <v>125</v>
      </c>
      <c r="V25" s="526"/>
      <c r="W25" s="525" t="s">
        <v>124</v>
      </c>
      <c r="X25" s="526"/>
      <c r="AB25" s="525" t="s">
        <v>125</v>
      </c>
      <c r="AC25" s="526"/>
      <c r="AD25" s="525" t="s">
        <v>124</v>
      </c>
      <c r="AE25" s="526"/>
      <c r="AG25" s="525" t="s">
        <v>125</v>
      </c>
      <c r="AH25" s="526"/>
      <c r="AI25" s="525" t="s">
        <v>124</v>
      </c>
      <c r="AJ25" s="526"/>
      <c r="AL25" s="525" t="s">
        <v>125</v>
      </c>
      <c r="AM25" s="526"/>
      <c r="AN25" s="525" t="s">
        <v>124</v>
      </c>
      <c r="AO25" s="526"/>
    </row>
    <row r="26" spans="1:41" ht="11.25" customHeight="1">
      <c r="A26" s="497" t="str">
        <f>Staffelmeldungen!D4</f>
        <v>4x 25 m Lagen mixed</v>
      </c>
      <c r="B26" s="532"/>
      <c r="C26" s="533"/>
      <c r="D26" s="532"/>
      <c r="E26" s="533"/>
      <c r="F26" s="527"/>
      <c r="G26" s="527"/>
      <c r="H26" s="235"/>
      <c r="I26" s="510" t="s">
        <v>175</v>
      </c>
      <c r="J26" s="511"/>
      <c r="K26" s="532"/>
      <c r="L26" s="533"/>
      <c r="M26" s="238"/>
      <c r="N26" s="125"/>
      <c r="O26" s="527"/>
      <c r="P26" s="532"/>
      <c r="Q26" s="539"/>
      <c r="R26" s="542"/>
      <c r="S26" s="533"/>
      <c r="T26" s="527"/>
      <c r="U26" s="532"/>
      <c r="V26" s="539"/>
      <c r="W26" s="542"/>
      <c r="X26" s="533"/>
      <c r="Z26" s="527" t="s">
        <v>153</v>
      </c>
      <c r="AA26" s="527"/>
      <c r="AB26" s="532"/>
      <c r="AC26" s="539"/>
      <c r="AD26" s="542"/>
      <c r="AE26" s="533"/>
      <c r="AF26" s="527"/>
      <c r="AG26" s="532"/>
      <c r="AH26" s="539"/>
      <c r="AI26" s="542"/>
      <c r="AJ26" s="533"/>
      <c r="AK26" s="527"/>
      <c r="AL26" s="532"/>
      <c r="AM26" s="539"/>
      <c r="AN26" s="542"/>
      <c r="AO26" s="533"/>
    </row>
    <row r="27" spans="1:41" ht="11.25" customHeight="1" thickBot="1">
      <c r="A27" s="498"/>
      <c r="B27" s="534"/>
      <c r="C27" s="535"/>
      <c r="D27" s="534"/>
      <c r="E27" s="535"/>
      <c r="F27" s="527"/>
      <c r="G27" s="527"/>
      <c r="H27" s="235"/>
      <c r="I27" s="508"/>
      <c r="J27" s="509"/>
      <c r="K27" s="492"/>
      <c r="L27" s="493"/>
      <c r="M27" s="235"/>
      <c r="N27" s="132"/>
      <c r="O27" s="527"/>
      <c r="P27" s="540"/>
      <c r="Q27" s="541"/>
      <c r="R27" s="527"/>
      <c r="S27" s="543"/>
      <c r="T27" s="527"/>
      <c r="U27" s="540"/>
      <c r="V27" s="541"/>
      <c r="W27" s="527"/>
      <c r="X27" s="543"/>
      <c r="Z27" s="527"/>
      <c r="AA27" s="527"/>
      <c r="AB27" s="540"/>
      <c r="AC27" s="541"/>
      <c r="AD27" s="527"/>
      <c r="AE27" s="543"/>
      <c r="AF27" s="527"/>
      <c r="AG27" s="540"/>
      <c r="AH27" s="541"/>
      <c r="AI27" s="527"/>
      <c r="AJ27" s="543"/>
      <c r="AK27" s="527"/>
      <c r="AL27" s="540"/>
      <c r="AM27" s="541"/>
      <c r="AN27" s="527"/>
      <c r="AO27" s="543"/>
    </row>
    <row r="28" spans="1:41" ht="11.25" customHeight="1">
      <c r="A28" s="497" t="str">
        <f>Staffelmeldungen!E4</f>
        <v>4x 50 m Lagen mixed</v>
      </c>
      <c r="B28" s="530"/>
      <c r="C28" s="531"/>
      <c r="D28" s="530"/>
      <c r="E28" s="531"/>
      <c r="F28" s="527"/>
      <c r="G28" s="527"/>
      <c r="H28" s="235"/>
      <c r="I28" s="512" t="s">
        <v>176</v>
      </c>
      <c r="J28" s="513"/>
      <c r="K28" s="128"/>
      <c r="L28" s="133"/>
      <c r="M28" s="241"/>
      <c r="N28" s="129"/>
      <c r="O28" s="527"/>
      <c r="P28" s="500"/>
      <c r="Q28" s="544"/>
      <c r="R28" s="546"/>
      <c r="S28" s="501"/>
      <c r="T28" s="527"/>
      <c r="U28" s="500"/>
      <c r="V28" s="544"/>
      <c r="W28" s="546"/>
      <c r="X28" s="501"/>
      <c r="Z28" s="527" t="s">
        <v>154</v>
      </c>
      <c r="AA28" s="527"/>
      <c r="AB28" s="500"/>
      <c r="AC28" s="544"/>
      <c r="AD28" s="546"/>
      <c r="AE28" s="501"/>
      <c r="AF28" s="527"/>
      <c r="AG28" s="500"/>
      <c r="AH28" s="544"/>
      <c r="AI28" s="546"/>
      <c r="AJ28" s="501"/>
      <c r="AK28" s="527"/>
      <c r="AL28" s="500"/>
      <c r="AM28" s="544"/>
      <c r="AN28" s="546"/>
      <c r="AO28" s="501"/>
    </row>
    <row r="29" spans="1:41" ht="11.25" customHeight="1" thickBot="1">
      <c r="A29" s="499"/>
      <c r="B29" s="490"/>
      <c r="C29" s="491"/>
      <c r="D29" s="490"/>
      <c r="E29" s="491"/>
      <c r="F29" s="527"/>
      <c r="G29" s="527"/>
      <c r="H29" s="235"/>
      <c r="I29" s="512"/>
      <c r="J29" s="513"/>
      <c r="K29" s="239"/>
      <c r="L29" s="240"/>
      <c r="M29" s="242"/>
      <c r="N29" s="243"/>
      <c r="O29" s="527"/>
      <c r="P29" s="516"/>
      <c r="Q29" s="545"/>
      <c r="R29" s="547"/>
      <c r="S29" s="517"/>
      <c r="T29" s="527"/>
      <c r="U29" s="516"/>
      <c r="V29" s="545"/>
      <c r="W29" s="547"/>
      <c r="X29" s="517"/>
      <c r="Z29" s="527"/>
      <c r="AA29" s="527"/>
      <c r="AB29" s="516"/>
      <c r="AC29" s="545"/>
      <c r="AD29" s="547"/>
      <c r="AE29" s="517"/>
      <c r="AF29" s="527"/>
      <c r="AG29" s="516"/>
      <c r="AH29" s="545"/>
      <c r="AI29" s="547"/>
      <c r="AJ29" s="517"/>
      <c r="AK29" s="527"/>
      <c r="AL29" s="516"/>
      <c r="AM29" s="545"/>
      <c r="AN29" s="547"/>
      <c r="AO29" s="517"/>
    </row>
    <row r="30" spans="1:41" ht="13.15" thickBot="1">
      <c r="I30" s="510" t="s">
        <v>177</v>
      </c>
      <c r="J30" s="511"/>
      <c r="K30" s="124"/>
      <c r="L30" s="123"/>
      <c r="M30" s="238"/>
      <c r="N30" s="125"/>
      <c r="O30" s="527"/>
      <c r="P30" s="532"/>
      <c r="Q30" s="539"/>
      <c r="R30" s="542"/>
      <c r="S30" s="533"/>
      <c r="T30" s="527"/>
      <c r="U30" s="532"/>
      <c r="V30" s="539"/>
      <c r="W30" s="542"/>
      <c r="X30" s="533"/>
      <c r="Z30" s="527" t="s">
        <v>155</v>
      </c>
      <c r="AA30" s="527"/>
      <c r="AB30" s="532"/>
      <c r="AC30" s="539"/>
      <c r="AD30" s="542"/>
      <c r="AE30" s="533"/>
      <c r="AF30" s="527"/>
      <c r="AG30" s="532"/>
      <c r="AH30" s="539"/>
      <c r="AI30" s="542"/>
      <c r="AJ30" s="533"/>
      <c r="AK30" s="527"/>
      <c r="AL30" s="532"/>
      <c r="AM30" s="539"/>
      <c r="AN30" s="542"/>
      <c r="AO30" s="533"/>
    </row>
    <row r="31" spans="1:41" ht="13.15" thickBot="1">
      <c r="A31" s="100" t="s">
        <v>123</v>
      </c>
      <c r="B31" s="494"/>
      <c r="C31" s="495"/>
      <c r="D31" s="494"/>
      <c r="E31" s="495"/>
      <c r="I31" s="508"/>
      <c r="J31" s="509"/>
      <c r="K31" s="236"/>
      <c r="L31" s="237"/>
      <c r="M31" s="235"/>
      <c r="N31" s="132"/>
      <c r="O31" s="527"/>
      <c r="P31" s="540"/>
      <c r="Q31" s="541"/>
      <c r="R31" s="527"/>
      <c r="S31" s="543"/>
      <c r="T31" s="527"/>
      <c r="U31" s="540"/>
      <c r="V31" s="541"/>
      <c r="W31" s="527"/>
      <c r="X31" s="543"/>
      <c r="Z31" s="527"/>
      <c r="AA31" s="527"/>
      <c r="AB31" s="492"/>
      <c r="AC31" s="548"/>
      <c r="AD31" s="549"/>
      <c r="AE31" s="493"/>
      <c r="AF31" s="527"/>
      <c r="AG31" s="492"/>
      <c r="AH31" s="548"/>
      <c r="AI31" s="549"/>
      <c r="AJ31" s="493"/>
      <c r="AK31" s="527"/>
      <c r="AL31" s="492"/>
      <c r="AM31" s="548"/>
      <c r="AN31" s="549"/>
      <c r="AO31" s="493"/>
    </row>
    <row r="32" spans="1:41">
      <c r="I32" s="512" t="s">
        <v>180</v>
      </c>
      <c r="J32" s="513"/>
      <c r="K32" s="128"/>
      <c r="L32" s="133"/>
      <c r="M32" s="241"/>
      <c r="N32" s="129"/>
      <c r="O32" s="527"/>
      <c r="P32" s="500"/>
      <c r="Q32" s="544"/>
      <c r="R32" s="546"/>
      <c r="S32" s="501"/>
      <c r="T32" s="527"/>
      <c r="U32" s="500"/>
      <c r="V32" s="544"/>
      <c r="W32" s="546"/>
      <c r="X32" s="501"/>
    </row>
    <row r="33" spans="9:36" ht="13.15" thickBot="1">
      <c r="I33" s="512"/>
      <c r="J33" s="513"/>
      <c r="K33" s="239"/>
      <c r="L33" s="240"/>
      <c r="M33" s="242"/>
      <c r="N33" s="243"/>
      <c r="O33" s="527"/>
      <c r="P33" s="516"/>
      <c r="Q33" s="545"/>
      <c r="R33" s="547"/>
      <c r="S33" s="517"/>
      <c r="T33" s="527"/>
      <c r="U33" s="516"/>
      <c r="V33" s="545"/>
      <c r="W33" s="547"/>
      <c r="X33" s="517"/>
    </row>
    <row r="34" spans="9:36">
      <c r="I34" s="510" t="s">
        <v>178</v>
      </c>
      <c r="J34" s="511"/>
      <c r="K34" s="124"/>
      <c r="L34" s="123"/>
      <c r="M34" s="135"/>
      <c r="N34" s="125"/>
      <c r="O34" s="136"/>
      <c r="P34" s="124"/>
      <c r="Q34" s="123"/>
      <c r="R34" s="135"/>
      <c r="S34" s="125"/>
      <c r="T34" s="136"/>
      <c r="U34" s="124"/>
      <c r="V34" s="123"/>
      <c r="W34" s="135"/>
      <c r="X34" s="125"/>
      <c r="AI34" s="527"/>
      <c r="AJ34" s="527"/>
    </row>
    <row r="35" spans="9:36" ht="13.15" thickBot="1">
      <c r="I35" s="508"/>
      <c r="J35" s="509"/>
      <c r="K35" s="126"/>
      <c r="L35" s="134"/>
      <c r="M35" s="137"/>
      <c r="N35" s="127"/>
      <c r="O35" s="136"/>
      <c r="P35" s="126"/>
      <c r="Q35" s="134"/>
      <c r="R35" s="137"/>
      <c r="S35" s="127"/>
      <c r="T35" s="136"/>
      <c r="U35" s="126"/>
      <c r="V35" s="134"/>
      <c r="W35" s="137"/>
      <c r="X35" s="127"/>
      <c r="AI35" s="527"/>
      <c r="AJ35" s="527"/>
    </row>
    <row r="36" spans="9:36">
      <c r="I36" s="502" t="s">
        <v>149</v>
      </c>
      <c r="J36" s="503"/>
      <c r="K36" s="128"/>
      <c r="L36" s="133"/>
      <c r="M36" s="138"/>
      <c r="N36" s="129"/>
      <c r="O36" s="136"/>
      <c r="P36" s="128"/>
      <c r="Q36" s="133"/>
      <c r="R36" s="138"/>
      <c r="S36" s="129"/>
      <c r="T36" s="136"/>
      <c r="U36" s="128"/>
      <c r="V36" s="133"/>
      <c r="W36" s="138"/>
      <c r="X36" s="129"/>
    </row>
    <row r="37" spans="9:36" ht="13.15" thickBot="1">
      <c r="I37" s="504"/>
      <c r="J37" s="505"/>
      <c r="K37" s="130"/>
      <c r="L37" s="139"/>
      <c r="M37" s="140"/>
      <c r="N37" s="131"/>
      <c r="O37" s="136"/>
      <c r="P37" s="130"/>
      <c r="Q37" s="139"/>
      <c r="R37" s="140"/>
      <c r="S37" s="131"/>
      <c r="T37" s="136"/>
      <c r="U37" s="130"/>
      <c r="V37" s="139"/>
      <c r="W37" s="140"/>
      <c r="X37" s="131"/>
    </row>
    <row r="38" spans="9:36">
      <c r="I38" s="506" t="s">
        <v>150</v>
      </c>
      <c r="J38" s="507"/>
      <c r="K38" s="124"/>
      <c r="L38" s="123"/>
      <c r="M38" s="135"/>
      <c r="N38" s="125"/>
      <c r="O38" s="136"/>
      <c r="P38" s="124"/>
      <c r="Q38" s="123"/>
      <c r="R38" s="135"/>
      <c r="S38" s="125"/>
      <c r="T38" s="136"/>
      <c r="U38" s="124"/>
      <c r="V38" s="123"/>
      <c r="W38" s="135"/>
      <c r="X38" s="125"/>
    </row>
    <row r="39" spans="9:36" ht="13.15" thickBot="1">
      <c r="I39" s="506"/>
      <c r="J39" s="507"/>
      <c r="K39" s="126"/>
      <c r="L39" s="134"/>
      <c r="M39" s="137"/>
      <c r="N39" s="127"/>
      <c r="O39" s="136"/>
      <c r="P39" s="126"/>
      <c r="Q39" s="134"/>
      <c r="R39" s="137"/>
      <c r="S39" s="127"/>
      <c r="T39" s="136"/>
      <c r="U39" s="126"/>
      <c r="V39" s="134"/>
      <c r="W39" s="137"/>
      <c r="X39" s="127"/>
    </row>
    <row r="40" spans="9:36">
      <c r="I40" s="502" t="s">
        <v>151</v>
      </c>
      <c r="J40" s="503"/>
      <c r="K40" s="128"/>
      <c r="L40" s="133"/>
      <c r="M40" s="138"/>
      <c r="N40" s="129"/>
      <c r="O40" s="136"/>
      <c r="P40" s="128"/>
      <c r="Q40" s="133"/>
      <c r="R40" s="138"/>
      <c r="S40" s="129"/>
      <c r="T40" s="136"/>
      <c r="U40" s="128"/>
      <c r="V40" s="133"/>
      <c r="W40" s="138"/>
      <c r="X40" s="129"/>
    </row>
    <row r="41" spans="9:36" ht="13.15" thickBot="1">
      <c r="I41" s="504"/>
      <c r="J41" s="505"/>
      <c r="K41" s="130"/>
      <c r="L41" s="139"/>
      <c r="M41" s="140"/>
      <c r="N41" s="131"/>
      <c r="O41" s="136"/>
      <c r="P41" s="130"/>
      <c r="Q41" s="139"/>
      <c r="R41" s="140"/>
      <c r="S41" s="131"/>
      <c r="T41" s="136"/>
      <c r="U41" s="130"/>
      <c r="V41" s="139"/>
      <c r="W41" s="140"/>
      <c r="X41" s="131"/>
    </row>
    <row r="42" spans="9:36">
      <c r="I42" s="506" t="s">
        <v>152</v>
      </c>
      <c r="J42" s="507"/>
      <c r="K42" s="124"/>
      <c r="L42" s="123"/>
      <c r="M42" s="135"/>
      <c r="N42" s="125"/>
      <c r="O42" s="136"/>
      <c r="P42" s="124"/>
      <c r="Q42" s="123"/>
      <c r="R42" s="135"/>
      <c r="S42" s="125"/>
      <c r="T42" s="136"/>
      <c r="U42" s="124"/>
      <c r="V42" s="123"/>
      <c r="W42" s="135"/>
      <c r="X42" s="125"/>
    </row>
    <row r="43" spans="9:36" ht="13.15" thickBot="1">
      <c r="I43" s="508"/>
      <c r="J43" s="509"/>
      <c r="K43" s="126"/>
      <c r="L43" s="134"/>
      <c r="M43" s="137"/>
      <c r="N43" s="127"/>
      <c r="O43" s="136"/>
      <c r="P43" s="126"/>
      <c r="Q43" s="134"/>
      <c r="R43" s="137"/>
      <c r="S43" s="127"/>
      <c r="T43" s="136"/>
      <c r="U43" s="126"/>
      <c r="V43" s="134"/>
      <c r="W43" s="137"/>
      <c r="X43" s="127"/>
    </row>
  </sheetData>
  <mergeCells count="456">
    <mergeCell ref="AL30:AM31"/>
    <mergeCell ref="AN30:AO31"/>
    <mergeCell ref="AB30:AC31"/>
    <mergeCell ref="AD30:AE31"/>
    <mergeCell ref="AF30:AF31"/>
    <mergeCell ref="AG30:AH31"/>
    <mergeCell ref="AI30:AJ31"/>
    <mergeCell ref="AK28:AK29"/>
    <mergeCell ref="AL28:AM29"/>
    <mergeCell ref="AN28:AO29"/>
    <mergeCell ref="AB28:AC29"/>
    <mergeCell ref="AD28:AE29"/>
    <mergeCell ref="AF28:AF29"/>
    <mergeCell ref="AG28:AH29"/>
    <mergeCell ref="AI28:AJ29"/>
    <mergeCell ref="AL24:AO24"/>
    <mergeCell ref="AB25:AC25"/>
    <mergeCell ref="AD25:AE25"/>
    <mergeCell ref="W32:X33"/>
    <mergeCell ref="W26:X27"/>
    <mergeCell ref="U28:V29"/>
    <mergeCell ref="W28:X29"/>
    <mergeCell ref="U30:V31"/>
    <mergeCell ref="W30:X31"/>
    <mergeCell ref="U26:V27"/>
    <mergeCell ref="U32:V33"/>
    <mergeCell ref="AG25:AH25"/>
    <mergeCell ref="AI25:AJ25"/>
    <mergeCell ref="AL25:AM25"/>
    <mergeCell ref="AN25:AO25"/>
    <mergeCell ref="AB26:AC27"/>
    <mergeCell ref="AD26:AE27"/>
    <mergeCell ref="AF26:AF27"/>
    <mergeCell ref="AG26:AH27"/>
    <mergeCell ref="AI26:AJ27"/>
    <mergeCell ref="AK26:AK27"/>
    <mergeCell ref="AL26:AM27"/>
    <mergeCell ref="AN26:AO27"/>
    <mergeCell ref="AK30:AK31"/>
    <mergeCell ref="AJ34:AJ35"/>
    <mergeCell ref="P24:S24"/>
    <mergeCell ref="U24:X24"/>
    <mergeCell ref="P25:Q25"/>
    <mergeCell ref="R25:S25"/>
    <mergeCell ref="U25:V25"/>
    <mergeCell ref="W25:X25"/>
    <mergeCell ref="Z28:AA29"/>
    <mergeCell ref="Z30:AA31"/>
    <mergeCell ref="AB24:AE24"/>
    <mergeCell ref="AG24:AJ24"/>
    <mergeCell ref="P26:Q27"/>
    <mergeCell ref="R26:S27"/>
    <mergeCell ref="P28:Q29"/>
    <mergeCell ref="R28:S29"/>
    <mergeCell ref="P30:Q31"/>
    <mergeCell ref="R30:S31"/>
    <mergeCell ref="P32:Q33"/>
    <mergeCell ref="R32:S33"/>
    <mergeCell ref="O26:O27"/>
    <mergeCell ref="O32:O33"/>
    <mergeCell ref="T32:T33"/>
    <mergeCell ref="T30:T31"/>
    <mergeCell ref="O30:O31"/>
    <mergeCell ref="Z26:AA27"/>
    <mergeCell ref="B31:C31"/>
    <mergeCell ref="D31:E31"/>
    <mergeCell ref="AI34:AI35"/>
    <mergeCell ref="F28:F29"/>
    <mergeCell ref="G28:G29"/>
    <mergeCell ref="B28:C29"/>
    <mergeCell ref="D28:E29"/>
    <mergeCell ref="B26:C27"/>
    <mergeCell ref="D26:E27"/>
    <mergeCell ref="O28:O29"/>
    <mergeCell ref="T28:T29"/>
    <mergeCell ref="I34:J35"/>
    <mergeCell ref="K26:L27"/>
    <mergeCell ref="AD21:AE21"/>
    <mergeCell ref="R19:S19"/>
    <mergeCell ref="T19:U19"/>
    <mergeCell ref="B19:C19"/>
    <mergeCell ref="D19:E19"/>
    <mergeCell ref="F19:G19"/>
    <mergeCell ref="H19:I19"/>
    <mergeCell ref="J19:K19"/>
    <mergeCell ref="AF21:AG21"/>
    <mergeCell ref="Z21:AA21"/>
    <mergeCell ref="AH21:AI21"/>
    <mergeCell ref="AJ21:AK21"/>
    <mergeCell ref="AF19:AG19"/>
    <mergeCell ref="AH19:AI19"/>
    <mergeCell ref="AJ19:AK19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V19:W19"/>
    <mergeCell ref="X19:Y19"/>
    <mergeCell ref="Z19:AA19"/>
    <mergeCell ref="AB19:AC19"/>
    <mergeCell ref="AD19:AE19"/>
    <mergeCell ref="L19:M19"/>
    <mergeCell ref="AB21:AC21"/>
    <mergeCell ref="AD18:AE18"/>
    <mergeCell ref="AF18:AG18"/>
    <mergeCell ref="AH18:AI18"/>
    <mergeCell ref="AJ18:AK18"/>
    <mergeCell ref="AF17:AG17"/>
    <mergeCell ref="AH17:AI17"/>
    <mergeCell ref="AJ17:AK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V17:W17"/>
    <mergeCell ref="X17:Y17"/>
    <mergeCell ref="Z17:AA17"/>
    <mergeCell ref="AD17:AE17"/>
    <mergeCell ref="N17:O17"/>
    <mergeCell ref="P17:Q17"/>
    <mergeCell ref="R17:S17"/>
    <mergeCell ref="T17:U17"/>
    <mergeCell ref="B17:C17"/>
    <mergeCell ref="D17:E17"/>
    <mergeCell ref="F17:G17"/>
    <mergeCell ref="H17:I17"/>
    <mergeCell ref="J17:K17"/>
    <mergeCell ref="B15:C15"/>
    <mergeCell ref="D15:E15"/>
    <mergeCell ref="F15:G15"/>
    <mergeCell ref="H15:I15"/>
    <mergeCell ref="J15:K15"/>
    <mergeCell ref="AD16:AE16"/>
    <mergeCell ref="AF16:AG16"/>
    <mergeCell ref="AH16:AI16"/>
    <mergeCell ref="AJ16:AK16"/>
    <mergeCell ref="AF15:AG15"/>
    <mergeCell ref="AH15:AI15"/>
    <mergeCell ref="AJ15:AK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AJ13:AK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V13:W13"/>
    <mergeCell ref="X13:Y13"/>
    <mergeCell ref="Z13:AA13"/>
    <mergeCell ref="AD13:AE13"/>
    <mergeCell ref="L13:M13"/>
    <mergeCell ref="N13:O13"/>
    <mergeCell ref="P13:Q13"/>
    <mergeCell ref="R13:S13"/>
    <mergeCell ref="B13:C13"/>
    <mergeCell ref="D13:E13"/>
    <mergeCell ref="F13:G13"/>
    <mergeCell ref="H13:I13"/>
    <mergeCell ref="J13:K13"/>
    <mergeCell ref="AD12:AE12"/>
    <mergeCell ref="AF12:AG12"/>
    <mergeCell ref="AH12:AI12"/>
    <mergeCell ref="AF13:AG13"/>
    <mergeCell ref="AH13:AI13"/>
    <mergeCell ref="Z12:AA12"/>
    <mergeCell ref="V11:W11"/>
    <mergeCell ref="X11:Y11"/>
    <mergeCell ref="Z11:AA11"/>
    <mergeCell ref="AD11:AE11"/>
    <mergeCell ref="L11:M11"/>
    <mergeCell ref="N11:O11"/>
    <mergeCell ref="P11:Q11"/>
    <mergeCell ref="T13:U13"/>
    <mergeCell ref="T11:U11"/>
    <mergeCell ref="B11:C11"/>
    <mergeCell ref="D11:E11"/>
    <mergeCell ref="F11:G11"/>
    <mergeCell ref="H11:I11"/>
    <mergeCell ref="J11:K11"/>
    <mergeCell ref="AD10:AE10"/>
    <mergeCell ref="AF10:AG10"/>
    <mergeCell ref="AJ12:AK12"/>
    <mergeCell ref="AF11:AG11"/>
    <mergeCell ref="AH11:AI11"/>
    <mergeCell ref="AJ11:AK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H10:AI10"/>
    <mergeCell ref="AJ10:AK10"/>
    <mergeCell ref="AF9:AG9"/>
    <mergeCell ref="AH9:AI9"/>
    <mergeCell ref="AJ9:AK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V9:W9"/>
    <mergeCell ref="X9:Y9"/>
    <mergeCell ref="Z9:AA9"/>
    <mergeCell ref="AD9:AE9"/>
    <mergeCell ref="L9:M9"/>
    <mergeCell ref="N9:O9"/>
    <mergeCell ref="B7:C7"/>
    <mergeCell ref="P9:Q9"/>
    <mergeCell ref="R9:S9"/>
    <mergeCell ref="T9:U9"/>
    <mergeCell ref="B9:C9"/>
    <mergeCell ref="D9:E9"/>
    <mergeCell ref="F9:G9"/>
    <mergeCell ref="H9:I9"/>
    <mergeCell ref="J9:K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  <mergeCell ref="T8:U8"/>
    <mergeCell ref="AF8:AG8"/>
    <mergeCell ref="AF6:AG6"/>
    <mergeCell ref="AH6:AI6"/>
    <mergeCell ref="AJ6:AK6"/>
    <mergeCell ref="AJ8:AK8"/>
    <mergeCell ref="AF7:AG7"/>
    <mergeCell ref="AH7:AI7"/>
    <mergeCell ref="AJ7:AK7"/>
    <mergeCell ref="AH8:AI8"/>
    <mergeCell ref="Z6:AA6"/>
    <mergeCell ref="V5:W5"/>
    <mergeCell ref="X5:Y5"/>
    <mergeCell ref="Z5:AA5"/>
    <mergeCell ref="AD5:AE5"/>
    <mergeCell ref="L5:M5"/>
    <mergeCell ref="T5:U5"/>
    <mergeCell ref="V8:W8"/>
    <mergeCell ref="X8:Y8"/>
    <mergeCell ref="Z8:AA8"/>
    <mergeCell ref="V7:W7"/>
    <mergeCell ref="X7:Y7"/>
    <mergeCell ref="Z7:AA7"/>
    <mergeCell ref="AD7:AE7"/>
    <mergeCell ref="R7:S7"/>
    <mergeCell ref="T7:U7"/>
    <mergeCell ref="AD8:AE8"/>
    <mergeCell ref="AB4:AC4"/>
    <mergeCell ref="AD4:AE4"/>
    <mergeCell ref="AB6:AC6"/>
    <mergeCell ref="AD6:AE6"/>
    <mergeCell ref="F26:F27"/>
    <mergeCell ref="G26:G27"/>
    <mergeCell ref="AB5:AC5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T26:T27"/>
    <mergeCell ref="L7:M7"/>
    <mergeCell ref="N7:O7"/>
    <mergeCell ref="P7:Q7"/>
    <mergeCell ref="R11:S11"/>
    <mergeCell ref="B1:E1"/>
    <mergeCell ref="B2:C2"/>
    <mergeCell ref="D2:E2"/>
    <mergeCell ref="F1:I1"/>
    <mergeCell ref="F2:G2"/>
    <mergeCell ref="B3:C3"/>
    <mergeCell ref="D3:E3"/>
    <mergeCell ref="F3:G3"/>
    <mergeCell ref="H3:I3"/>
    <mergeCell ref="P3:Q3"/>
    <mergeCell ref="B4:C4"/>
    <mergeCell ref="B5:C5"/>
    <mergeCell ref="D4:E4"/>
    <mergeCell ref="F4:G4"/>
    <mergeCell ref="H4:I4"/>
    <mergeCell ref="J4:K4"/>
    <mergeCell ref="L4:M4"/>
    <mergeCell ref="N4:O4"/>
    <mergeCell ref="P4:Q4"/>
    <mergeCell ref="N5:O5"/>
    <mergeCell ref="P5:Q5"/>
    <mergeCell ref="AH1:AK1"/>
    <mergeCell ref="AH2:AI2"/>
    <mergeCell ref="AJ2:AK2"/>
    <mergeCell ref="J3:K3"/>
    <mergeCell ref="L3:M3"/>
    <mergeCell ref="D5:E5"/>
    <mergeCell ref="F5:G5"/>
    <mergeCell ref="H5:I5"/>
    <mergeCell ref="J5:K5"/>
    <mergeCell ref="R3:S3"/>
    <mergeCell ref="T3:U3"/>
    <mergeCell ref="V3:W3"/>
    <mergeCell ref="AF4:AG4"/>
    <mergeCell ref="AH4:AI4"/>
    <mergeCell ref="AJ4:AK4"/>
    <mergeCell ref="AH3:AI3"/>
    <mergeCell ref="AJ3:AK3"/>
    <mergeCell ref="R4:S4"/>
    <mergeCell ref="T4:U4"/>
    <mergeCell ref="V4:W4"/>
    <mergeCell ref="X4:Y4"/>
    <mergeCell ref="Z4:AA4"/>
    <mergeCell ref="X3:Y3"/>
    <mergeCell ref="Z3:AA3"/>
    <mergeCell ref="A1:A3"/>
    <mergeCell ref="Z1:AC1"/>
    <mergeCell ref="Z2:AA2"/>
    <mergeCell ref="AB2:AC2"/>
    <mergeCell ref="AD1:AG1"/>
    <mergeCell ref="AD2:AE2"/>
    <mergeCell ref="AF2:AG2"/>
    <mergeCell ref="R1:U1"/>
    <mergeCell ref="R2:S2"/>
    <mergeCell ref="T2:U2"/>
    <mergeCell ref="V1:Y1"/>
    <mergeCell ref="V2:W2"/>
    <mergeCell ref="X2:Y2"/>
    <mergeCell ref="H2:I2"/>
    <mergeCell ref="J1:M1"/>
    <mergeCell ref="J2:K2"/>
    <mergeCell ref="L2:M2"/>
    <mergeCell ref="N1:Q1"/>
    <mergeCell ref="N2:O2"/>
    <mergeCell ref="P2:Q2"/>
    <mergeCell ref="AB3:AC3"/>
    <mergeCell ref="AD3:AE3"/>
    <mergeCell ref="AF3:AG3"/>
    <mergeCell ref="N3:O3"/>
    <mergeCell ref="I36:J37"/>
    <mergeCell ref="I38:J39"/>
    <mergeCell ref="I40:J41"/>
    <mergeCell ref="I42:J43"/>
    <mergeCell ref="I26:J27"/>
    <mergeCell ref="I28:J29"/>
    <mergeCell ref="I30:J31"/>
    <mergeCell ref="I32:J33"/>
    <mergeCell ref="AN14:AR14"/>
    <mergeCell ref="AD14:AE14"/>
    <mergeCell ref="AF14:AG14"/>
    <mergeCell ref="AH14:AI14"/>
    <mergeCell ref="AJ14:AK14"/>
    <mergeCell ref="L15:M15"/>
    <mergeCell ref="N15:O15"/>
    <mergeCell ref="P15:Q15"/>
    <mergeCell ref="R15:S15"/>
    <mergeCell ref="T15:U15"/>
    <mergeCell ref="Z16:AA16"/>
    <mergeCell ref="V15:W15"/>
    <mergeCell ref="X15:Y15"/>
    <mergeCell ref="Z15:AA15"/>
    <mergeCell ref="AD15:AE15"/>
    <mergeCell ref="L17:M17"/>
    <mergeCell ref="AN13:AR13"/>
    <mergeCell ref="N19:O19"/>
    <mergeCell ref="P19:Q19"/>
    <mergeCell ref="B25:C25"/>
    <mergeCell ref="D25:E25"/>
    <mergeCell ref="K24:N24"/>
    <mergeCell ref="A26:A27"/>
    <mergeCell ref="A28:A29"/>
    <mergeCell ref="R5:S5"/>
    <mergeCell ref="AF5:AG5"/>
    <mergeCell ref="AH5:AI5"/>
    <mergeCell ref="AJ5:AK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M4:AR4"/>
    <mergeCell ref="AN5:AR5"/>
    <mergeCell ref="AN6:AR6"/>
    <mergeCell ref="AN7:AR7"/>
    <mergeCell ref="AN8:AR8"/>
    <mergeCell ref="AN9:AR9"/>
    <mergeCell ref="AN10:AR10"/>
    <mergeCell ref="AN11:AR11"/>
    <mergeCell ref="AN12:AR12"/>
  </mergeCells>
  <phoneticPr fontId="6" type="noConversion"/>
  <printOptions horizontalCentered="1" verticalCentered="1"/>
  <pageMargins left="0.25" right="0.25" top="0.75" bottom="0.75" header="0.3" footer="0.3"/>
  <pageSetup paperSize="9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601F8D-815A-4C45-B6DE-F42DE0969B59}">
          <x14:formula1>
            <xm:f>Hinweise!$L$8:$L$11</xm:f>
          </x14:formula1>
          <xm:sqref>A26:A29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A250-880F-4753-A02B-640B707E680F}">
  <sheetPr>
    <pageSetUpPr fitToPage="1"/>
  </sheetPr>
  <dimension ref="A1:AS49"/>
  <sheetViews>
    <sheetView view="pageBreakPreview" zoomScale="60" zoomScaleNormal="54" workbookViewId="0">
      <selection activeCell="A17" sqref="A17:AL17"/>
    </sheetView>
  </sheetViews>
  <sheetFormatPr baseColWidth="10" defaultRowHeight="12.75"/>
  <cols>
    <col min="1" max="1" width="16.3984375" bestFit="1" customWidth="1"/>
    <col min="2" max="44" width="5.59765625" customWidth="1"/>
  </cols>
  <sheetData>
    <row r="1" spans="1:44" ht="13.15" thickBot="1">
      <c r="A1" s="507" t="s">
        <v>174</v>
      </c>
      <c r="B1" s="521" t="s">
        <v>175</v>
      </c>
      <c r="C1" s="522"/>
      <c r="D1" s="522"/>
      <c r="E1" s="523"/>
      <c r="F1" s="521" t="s">
        <v>176</v>
      </c>
      <c r="G1" s="522"/>
      <c r="H1" s="522"/>
      <c r="I1" s="523"/>
      <c r="J1" s="521" t="s">
        <v>177</v>
      </c>
      <c r="K1" s="522"/>
      <c r="L1" s="522"/>
      <c r="M1" s="523"/>
      <c r="N1" s="521" t="s">
        <v>180</v>
      </c>
      <c r="O1" s="522"/>
      <c r="P1" s="522"/>
      <c r="Q1" s="523"/>
      <c r="R1" s="521" t="s">
        <v>178</v>
      </c>
      <c r="S1" s="522"/>
      <c r="T1" s="522"/>
      <c r="U1" s="523"/>
      <c r="V1" s="521" t="s">
        <v>120</v>
      </c>
      <c r="W1" s="522"/>
      <c r="X1" s="522"/>
      <c r="Y1" s="523"/>
      <c r="Z1" s="521" t="s">
        <v>121</v>
      </c>
      <c r="AA1" s="522"/>
      <c r="AB1" s="522"/>
      <c r="AC1" s="523"/>
      <c r="AD1" s="521" t="s">
        <v>126</v>
      </c>
      <c r="AE1" s="522"/>
      <c r="AF1" s="522"/>
      <c r="AG1" s="523"/>
      <c r="AH1" s="521" t="s">
        <v>122</v>
      </c>
      <c r="AI1" s="522"/>
      <c r="AJ1" s="522"/>
      <c r="AK1" s="523"/>
    </row>
    <row r="2" spans="1:44" ht="13.15" thickBot="1">
      <c r="A2" s="507"/>
      <c r="B2" s="524" t="s">
        <v>20</v>
      </c>
      <c r="C2" s="485"/>
      <c r="D2" s="524" t="s">
        <v>22</v>
      </c>
      <c r="E2" s="485"/>
      <c r="F2" s="524" t="s">
        <v>20</v>
      </c>
      <c r="G2" s="485"/>
      <c r="H2" s="524" t="s">
        <v>22</v>
      </c>
      <c r="I2" s="485"/>
      <c r="J2" s="524" t="s">
        <v>20</v>
      </c>
      <c r="K2" s="485"/>
      <c r="L2" s="524" t="s">
        <v>22</v>
      </c>
      <c r="M2" s="485"/>
      <c r="N2" s="524" t="s">
        <v>20</v>
      </c>
      <c r="O2" s="485"/>
      <c r="P2" s="524" t="s">
        <v>22</v>
      </c>
      <c r="Q2" s="485"/>
      <c r="R2" s="524" t="s">
        <v>20</v>
      </c>
      <c r="S2" s="485"/>
      <c r="T2" s="524" t="s">
        <v>22</v>
      </c>
      <c r="U2" s="485"/>
      <c r="V2" s="524" t="s">
        <v>20</v>
      </c>
      <c r="W2" s="485"/>
      <c r="X2" s="524" t="s">
        <v>22</v>
      </c>
      <c r="Y2" s="485"/>
      <c r="Z2" s="524" t="s">
        <v>20</v>
      </c>
      <c r="AA2" s="485"/>
      <c r="AB2" s="524" t="s">
        <v>22</v>
      </c>
      <c r="AC2" s="485"/>
      <c r="AD2" s="524" t="s">
        <v>20</v>
      </c>
      <c r="AE2" s="485"/>
      <c r="AF2" s="524" t="s">
        <v>22</v>
      </c>
      <c r="AG2" s="485"/>
      <c r="AH2" s="524" t="s">
        <v>20</v>
      </c>
      <c r="AI2" s="485"/>
      <c r="AJ2" s="524" t="s">
        <v>22</v>
      </c>
      <c r="AK2" s="485"/>
    </row>
    <row r="3" spans="1:44" ht="17.649999999999999" thickBot="1">
      <c r="A3" s="509"/>
      <c r="B3" s="525" t="s">
        <v>125</v>
      </c>
      <c r="C3" s="526"/>
      <c r="D3" s="525" t="s">
        <v>124</v>
      </c>
      <c r="E3" s="526"/>
      <c r="F3" s="525" t="s">
        <v>125</v>
      </c>
      <c r="G3" s="526"/>
      <c r="H3" s="525" t="s">
        <v>124</v>
      </c>
      <c r="I3" s="526"/>
      <c r="J3" s="525" t="s">
        <v>125</v>
      </c>
      <c r="K3" s="526"/>
      <c r="L3" s="525" t="s">
        <v>124</v>
      </c>
      <c r="M3" s="526"/>
      <c r="N3" s="525" t="s">
        <v>125</v>
      </c>
      <c r="O3" s="526"/>
      <c r="P3" s="525" t="s">
        <v>124</v>
      </c>
      <c r="Q3" s="526"/>
      <c r="R3" s="525" t="s">
        <v>125</v>
      </c>
      <c r="S3" s="526"/>
      <c r="T3" s="525" t="s">
        <v>124</v>
      </c>
      <c r="U3" s="526"/>
      <c r="V3" s="525" t="s">
        <v>125</v>
      </c>
      <c r="W3" s="526"/>
      <c r="X3" s="525" t="s">
        <v>124</v>
      </c>
      <c r="Y3" s="526"/>
      <c r="Z3" s="525" t="s">
        <v>125</v>
      </c>
      <c r="AA3" s="526"/>
      <c r="AB3" s="525" t="s">
        <v>124</v>
      </c>
      <c r="AC3" s="526"/>
      <c r="AD3" s="525" t="s">
        <v>125</v>
      </c>
      <c r="AE3" s="526"/>
      <c r="AF3" s="525" t="s">
        <v>124</v>
      </c>
      <c r="AG3" s="526"/>
      <c r="AH3" s="525" t="s">
        <v>125</v>
      </c>
      <c r="AI3" s="526"/>
      <c r="AJ3" s="525" t="s">
        <v>124</v>
      </c>
      <c r="AK3" s="526"/>
      <c r="AM3" s="481" t="s">
        <v>179</v>
      </c>
      <c r="AN3" s="482"/>
      <c r="AO3" s="482"/>
      <c r="AP3" s="482"/>
      <c r="AQ3" s="482"/>
      <c r="AR3" s="483"/>
    </row>
    <row r="4" spans="1:44" ht="20" customHeight="1" thickBot="1">
      <c r="A4" s="111" t="str">
        <f>'LSSP Einzel Meisterschaft'!F4</f>
        <v>25 m Rückenbeine</v>
      </c>
      <c r="B4" s="494"/>
      <c r="C4" s="495"/>
      <c r="D4" s="494"/>
      <c r="E4" s="495"/>
      <c r="F4" s="494"/>
      <c r="G4" s="495"/>
      <c r="H4" s="494"/>
      <c r="I4" s="495"/>
      <c r="J4" s="494"/>
      <c r="K4" s="495"/>
      <c r="L4" s="494"/>
      <c r="M4" s="495"/>
      <c r="N4" s="494"/>
      <c r="O4" s="495"/>
      <c r="P4" s="494"/>
      <c r="Q4" s="495"/>
      <c r="R4" s="494"/>
      <c r="S4" s="495"/>
      <c r="T4" s="494"/>
      <c r="U4" s="495"/>
      <c r="V4" s="494"/>
      <c r="W4" s="495"/>
      <c r="X4" s="494"/>
      <c r="Y4" s="495"/>
      <c r="Z4" s="494"/>
      <c r="AA4" s="495"/>
      <c r="AB4" s="494"/>
      <c r="AC4" s="495"/>
      <c r="AD4" s="494"/>
      <c r="AE4" s="495"/>
      <c r="AF4" s="494"/>
      <c r="AG4" s="495"/>
      <c r="AH4" s="494"/>
      <c r="AI4" s="495"/>
      <c r="AJ4" s="494"/>
      <c r="AK4" s="495"/>
      <c r="AM4" s="337"/>
      <c r="AN4" s="484"/>
      <c r="AO4" s="484"/>
      <c r="AP4" s="484"/>
      <c r="AQ4" s="484"/>
      <c r="AR4" s="485"/>
    </row>
    <row r="5" spans="1:44" ht="20" customHeight="1" thickBot="1">
      <c r="A5" s="111" t="str">
        <f>'LSSP Einzel Meisterschaft'!G4</f>
        <v>50 m Schmetterling</v>
      </c>
      <c r="B5" s="500"/>
      <c r="C5" s="501"/>
      <c r="D5" s="500"/>
      <c r="E5" s="501"/>
      <c r="F5" s="500"/>
      <c r="G5" s="501"/>
      <c r="H5" s="500"/>
      <c r="I5" s="501"/>
      <c r="J5" s="500"/>
      <c r="K5" s="501"/>
      <c r="L5" s="500"/>
      <c r="M5" s="501"/>
      <c r="N5" s="500"/>
      <c r="O5" s="501"/>
      <c r="P5" s="500"/>
      <c r="Q5" s="501"/>
      <c r="R5" s="500"/>
      <c r="S5" s="501"/>
      <c r="T5" s="500"/>
      <c r="U5" s="501"/>
      <c r="V5" s="500"/>
      <c r="W5" s="501"/>
      <c r="X5" s="500"/>
      <c r="Y5" s="501"/>
      <c r="Z5" s="500"/>
      <c r="AA5" s="501"/>
      <c r="AB5" s="500"/>
      <c r="AC5" s="501"/>
      <c r="AD5" s="500"/>
      <c r="AE5" s="501"/>
      <c r="AF5" s="500"/>
      <c r="AG5" s="501"/>
      <c r="AH5" s="500"/>
      <c r="AI5" s="501"/>
      <c r="AJ5" s="500"/>
      <c r="AK5" s="501"/>
      <c r="AM5" s="338"/>
      <c r="AN5" s="486"/>
      <c r="AO5" s="486"/>
      <c r="AP5" s="486"/>
      <c r="AQ5" s="486"/>
      <c r="AR5" s="487"/>
    </row>
    <row r="6" spans="1:44" ht="20" customHeight="1" thickBot="1">
      <c r="A6" s="111" t="str">
        <f>'LSSP Einzel Meisterschaft'!H4</f>
        <v>25 m Schmetterling</v>
      </c>
      <c r="B6" s="494"/>
      <c r="C6" s="495"/>
      <c r="D6" s="494"/>
      <c r="E6" s="495"/>
      <c r="F6" s="494"/>
      <c r="G6" s="495"/>
      <c r="H6" s="494"/>
      <c r="I6" s="495"/>
      <c r="J6" s="494"/>
      <c r="K6" s="495"/>
      <c r="L6" s="494"/>
      <c r="M6" s="495"/>
      <c r="N6" s="494"/>
      <c r="O6" s="495"/>
      <c r="P6" s="494"/>
      <c r="Q6" s="495"/>
      <c r="R6" s="494"/>
      <c r="S6" s="495"/>
      <c r="T6" s="494"/>
      <c r="U6" s="495"/>
      <c r="V6" s="494"/>
      <c r="W6" s="495"/>
      <c r="X6" s="494"/>
      <c r="Y6" s="495"/>
      <c r="Z6" s="494"/>
      <c r="AA6" s="495"/>
      <c r="AB6" s="494"/>
      <c r="AC6" s="495"/>
      <c r="AD6" s="494"/>
      <c r="AE6" s="495"/>
      <c r="AF6" s="494"/>
      <c r="AG6" s="495"/>
      <c r="AH6" s="494"/>
      <c r="AI6" s="495"/>
      <c r="AJ6" s="494"/>
      <c r="AK6" s="495"/>
      <c r="AM6" s="99"/>
      <c r="AN6" s="488"/>
      <c r="AO6" s="488"/>
      <c r="AP6" s="488"/>
      <c r="AQ6" s="488"/>
      <c r="AR6" s="489"/>
    </row>
    <row r="7" spans="1:44" ht="20" customHeight="1" thickBot="1">
      <c r="A7" s="111" t="str">
        <f>'LSSP Einzel Meisterschaft'!I4</f>
        <v>100 m Rücken</v>
      </c>
      <c r="B7" s="528"/>
      <c r="C7" s="529"/>
      <c r="D7" s="528"/>
      <c r="E7" s="529"/>
      <c r="F7" s="528"/>
      <c r="G7" s="529"/>
      <c r="H7" s="528"/>
      <c r="I7" s="529"/>
      <c r="J7" s="528"/>
      <c r="K7" s="529"/>
      <c r="L7" s="528"/>
      <c r="M7" s="529"/>
      <c r="N7" s="528"/>
      <c r="O7" s="529"/>
      <c r="P7" s="528"/>
      <c r="Q7" s="529"/>
      <c r="R7" s="528"/>
      <c r="S7" s="529"/>
      <c r="T7" s="528"/>
      <c r="U7" s="529"/>
      <c r="V7" s="528"/>
      <c r="W7" s="529"/>
      <c r="X7" s="528"/>
      <c r="Y7" s="529"/>
      <c r="Z7" s="528"/>
      <c r="AA7" s="529"/>
      <c r="AB7" s="528"/>
      <c r="AC7" s="529"/>
      <c r="AD7" s="528"/>
      <c r="AE7" s="529"/>
      <c r="AF7" s="528"/>
      <c r="AG7" s="529"/>
      <c r="AH7" s="528"/>
      <c r="AI7" s="529"/>
      <c r="AJ7" s="528"/>
      <c r="AK7" s="529"/>
      <c r="AM7" s="99"/>
      <c r="AN7" s="488"/>
      <c r="AO7" s="488"/>
      <c r="AP7" s="488"/>
      <c r="AQ7" s="488"/>
      <c r="AR7" s="489"/>
    </row>
    <row r="8" spans="1:44" ht="20" customHeight="1" thickBot="1">
      <c r="A8" s="111" t="str">
        <f>'LSSP Einzel Meisterschaft'!J4</f>
        <v>25 m Brustbeine</v>
      </c>
      <c r="B8" s="494"/>
      <c r="C8" s="495"/>
      <c r="D8" s="494"/>
      <c r="E8" s="495"/>
      <c r="F8" s="494"/>
      <c r="G8" s="495"/>
      <c r="H8" s="494"/>
      <c r="I8" s="495"/>
      <c r="J8" s="494"/>
      <c r="K8" s="495"/>
      <c r="L8" s="494"/>
      <c r="M8" s="495"/>
      <c r="N8" s="494"/>
      <c r="O8" s="495"/>
      <c r="P8" s="494"/>
      <c r="Q8" s="495"/>
      <c r="R8" s="494"/>
      <c r="S8" s="495"/>
      <c r="T8" s="494"/>
      <c r="U8" s="495"/>
      <c r="V8" s="494"/>
      <c r="W8" s="495"/>
      <c r="X8" s="494"/>
      <c r="Y8" s="495"/>
      <c r="Z8" s="494"/>
      <c r="AA8" s="495"/>
      <c r="AB8" s="494"/>
      <c r="AC8" s="495"/>
      <c r="AD8" s="494"/>
      <c r="AE8" s="495"/>
      <c r="AF8" s="494"/>
      <c r="AG8" s="495"/>
      <c r="AH8" s="494"/>
      <c r="AI8" s="495"/>
      <c r="AJ8" s="494"/>
      <c r="AK8" s="495"/>
      <c r="AM8" s="99"/>
      <c r="AN8" s="488"/>
      <c r="AO8" s="488"/>
      <c r="AP8" s="488"/>
      <c r="AQ8" s="488"/>
      <c r="AR8" s="489"/>
    </row>
    <row r="9" spans="1:44" ht="20" customHeight="1" thickBot="1">
      <c r="A9" s="111" t="str">
        <f>'LSSP Einzel Meisterschaft'!K4</f>
        <v>50 m Brust</v>
      </c>
      <c r="B9" s="516"/>
      <c r="C9" s="517"/>
      <c r="D9" s="516"/>
      <c r="E9" s="517"/>
      <c r="F9" s="516"/>
      <c r="G9" s="517"/>
      <c r="H9" s="516"/>
      <c r="I9" s="517"/>
      <c r="J9" s="516"/>
      <c r="K9" s="517"/>
      <c r="L9" s="516"/>
      <c r="M9" s="517"/>
      <c r="N9" s="516"/>
      <c r="O9" s="517"/>
      <c r="P9" s="516"/>
      <c r="Q9" s="517"/>
      <c r="R9" s="516"/>
      <c r="S9" s="517"/>
      <c r="T9" s="516"/>
      <c r="U9" s="517"/>
      <c r="V9" s="516"/>
      <c r="W9" s="517"/>
      <c r="X9" s="516"/>
      <c r="Y9" s="517"/>
      <c r="Z9" s="516"/>
      <c r="AA9" s="517"/>
      <c r="AB9" s="516"/>
      <c r="AC9" s="517"/>
      <c r="AD9" s="516"/>
      <c r="AE9" s="517"/>
      <c r="AF9" s="516"/>
      <c r="AG9" s="517"/>
      <c r="AH9" s="516"/>
      <c r="AI9" s="517"/>
      <c r="AJ9" s="516"/>
      <c r="AK9" s="517"/>
      <c r="AM9" s="99"/>
      <c r="AN9" s="488"/>
      <c r="AO9" s="488"/>
      <c r="AP9" s="488"/>
      <c r="AQ9" s="488"/>
      <c r="AR9" s="489"/>
    </row>
    <row r="10" spans="1:44" ht="20" customHeight="1" thickBot="1">
      <c r="A10" s="111" t="str">
        <f>'LSSP Einzel Meisterschaft'!L4</f>
        <v>25 m Brust</v>
      </c>
      <c r="B10" s="494"/>
      <c r="C10" s="495"/>
      <c r="D10" s="494"/>
      <c r="E10" s="495"/>
      <c r="F10" s="494"/>
      <c r="G10" s="495"/>
      <c r="H10" s="494"/>
      <c r="I10" s="495"/>
      <c r="J10" s="494"/>
      <c r="K10" s="495"/>
      <c r="L10" s="494"/>
      <c r="M10" s="495"/>
      <c r="N10" s="494"/>
      <c r="O10" s="495"/>
      <c r="P10" s="494"/>
      <c r="Q10" s="495"/>
      <c r="R10" s="494"/>
      <c r="S10" s="495"/>
      <c r="T10" s="494"/>
      <c r="U10" s="495"/>
      <c r="V10" s="494"/>
      <c r="W10" s="495"/>
      <c r="X10" s="494"/>
      <c r="Y10" s="495"/>
      <c r="Z10" s="494"/>
      <c r="AA10" s="495"/>
      <c r="AB10" s="494"/>
      <c r="AC10" s="495"/>
      <c r="AD10" s="494"/>
      <c r="AE10" s="495"/>
      <c r="AF10" s="494"/>
      <c r="AG10" s="495"/>
      <c r="AH10" s="494"/>
      <c r="AI10" s="495"/>
      <c r="AJ10" s="494"/>
      <c r="AK10" s="495"/>
      <c r="AM10" s="99"/>
      <c r="AN10" s="488"/>
      <c r="AO10" s="488"/>
      <c r="AP10" s="488"/>
      <c r="AQ10" s="488"/>
      <c r="AR10" s="489"/>
    </row>
    <row r="11" spans="1:44" ht="20" customHeight="1" thickBot="1">
      <c r="A11" s="111" t="str">
        <f>'LSSP Einzel Meisterschaft'!M4</f>
        <v>100 m Freistil</v>
      </c>
      <c r="B11" s="516"/>
      <c r="C11" s="517"/>
      <c r="D11" s="516"/>
      <c r="E11" s="517"/>
      <c r="F11" s="516"/>
      <c r="G11" s="517"/>
      <c r="H11" s="516"/>
      <c r="I11" s="517"/>
      <c r="J11" s="516"/>
      <c r="K11" s="517"/>
      <c r="L11" s="516"/>
      <c r="M11" s="517"/>
      <c r="N11" s="516"/>
      <c r="O11" s="517"/>
      <c r="P11" s="516"/>
      <c r="Q11" s="517"/>
      <c r="R11" s="516"/>
      <c r="S11" s="517"/>
      <c r="T11" s="516"/>
      <c r="U11" s="517"/>
      <c r="V11" s="516"/>
      <c r="W11" s="517"/>
      <c r="X11" s="516"/>
      <c r="Y11" s="517"/>
      <c r="Z11" s="516"/>
      <c r="AA11" s="517"/>
      <c r="AB11" s="516"/>
      <c r="AC11" s="517"/>
      <c r="AD11" s="516"/>
      <c r="AE11" s="517"/>
      <c r="AF11" s="516"/>
      <c r="AG11" s="517"/>
      <c r="AH11" s="516"/>
      <c r="AI11" s="517"/>
      <c r="AJ11" s="516"/>
      <c r="AK11" s="517"/>
      <c r="AM11" s="99"/>
      <c r="AN11" s="488"/>
      <c r="AO11" s="488"/>
      <c r="AP11" s="488"/>
      <c r="AQ11" s="488"/>
      <c r="AR11" s="489"/>
    </row>
    <row r="12" spans="1:44" ht="20" customHeight="1" thickBot="1">
      <c r="A12" s="111" t="str">
        <f>'LSSP Einzel Meisterschaft'!O4</f>
        <v>25 m Kraulbeine</v>
      </c>
      <c r="B12" s="494"/>
      <c r="C12" s="495"/>
      <c r="D12" s="494"/>
      <c r="E12" s="495"/>
      <c r="F12" s="494"/>
      <c r="G12" s="495"/>
      <c r="H12" s="494"/>
      <c r="I12" s="495"/>
      <c r="J12" s="494"/>
      <c r="K12" s="495"/>
      <c r="L12" s="494"/>
      <c r="M12" s="495"/>
      <c r="N12" s="494"/>
      <c r="O12" s="495"/>
      <c r="P12" s="494"/>
      <c r="Q12" s="495"/>
      <c r="R12" s="494"/>
      <c r="S12" s="495"/>
      <c r="T12" s="494"/>
      <c r="U12" s="495"/>
      <c r="V12" s="494"/>
      <c r="W12" s="495"/>
      <c r="X12" s="494"/>
      <c r="Y12" s="495"/>
      <c r="Z12" s="494"/>
      <c r="AA12" s="495"/>
      <c r="AB12" s="494"/>
      <c r="AC12" s="495"/>
      <c r="AD12" s="494"/>
      <c r="AE12" s="495"/>
      <c r="AF12" s="494"/>
      <c r="AG12" s="495"/>
      <c r="AH12" s="494"/>
      <c r="AI12" s="495"/>
      <c r="AJ12" s="494"/>
      <c r="AK12" s="495"/>
      <c r="AM12" s="99"/>
      <c r="AN12" s="488"/>
      <c r="AO12" s="488"/>
      <c r="AP12" s="488"/>
      <c r="AQ12" s="488"/>
      <c r="AR12" s="489"/>
    </row>
    <row r="13" spans="1:44" ht="20" customHeight="1" thickBot="1">
      <c r="A13" s="111" t="str">
        <f>'LSSP Einzel Meisterschaft'!P4</f>
        <v>50 m Rücken</v>
      </c>
      <c r="B13" s="516"/>
      <c r="C13" s="517"/>
      <c r="D13" s="516"/>
      <c r="E13" s="517"/>
      <c r="F13" s="516"/>
      <c r="G13" s="517"/>
      <c r="H13" s="516"/>
      <c r="I13" s="517"/>
      <c r="J13" s="516"/>
      <c r="K13" s="517"/>
      <c r="L13" s="516"/>
      <c r="M13" s="517"/>
      <c r="N13" s="516"/>
      <c r="O13" s="517"/>
      <c r="P13" s="516"/>
      <c r="Q13" s="517"/>
      <c r="R13" s="516"/>
      <c r="S13" s="517"/>
      <c r="T13" s="516"/>
      <c r="U13" s="517"/>
      <c r="V13" s="516"/>
      <c r="W13" s="517"/>
      <c r="X13" s="516"/>
      <c r="Y13" s="517"/>
      <c r="Z13" s="516"/>
      <c r="AA13" s="517"/>
      <c r="AB13" s="516"/>
      <c r="AC13" s="517"/>
      <c r="AD13" s="516"/>
      <c r="AE13" s="517"/>
      <c r="AF13" s="516"/>
      <c r="AG13" s="517"/>
      <c r="AH13" s="516"/>
      <c r="AI13" s="517"/>
      <c r="AJ13" s="516"/>
      <c r="AK13" s="517"/>
      <c r="AM13" s="339"/>
      <c r="AN13" s="514"/>
      <c r="AO13" s="514"/>
      <c r="AP13" s="514"/>
      <c r="AQ13" s="514"/>
      <c r="AR13" s="515"/>
    </row>
    <row r="14" spans="1:44" ht="20" customHeight="1" thickBot="1">
      <c r="A14" s="111" t="str">
        <f>'LSSP Einzel Meisterschaft'!Q4</f>
        <v>25 m Rücken</v>
      </c>
      <c r="B14" s="494"/>
      <c r="C14" s="495"/>
      <c r="D14" s="494"/>
      <c r="E14" s="495"/>
      <c r="F14" s="494"/>
      <c r="G14" s="495"/>
      <c r="H14" s="494"/>
      <c r="I14" s="495"/>
      <c r="J14" s="494"/>
      <c r="K14" s="495"/>
      <c r="L14" s="494"/>
      <c r="M14" s="495"/>
      <c r="N14" s="494"/>
      <c r="O14" s="495"/>
      <c r="P14" s="494"/>
      <c r="Q14" s="495"/>
      <c r="R14" s="494"/>
      <c r="S14" s="495"/>
      <c r="T14" s="494"/>
      <c r="U14" s="495"/>
      <c r="V14" s="494"/>
      <c r="W14" s="495"/>
      <c r="X14" s="494"/>
      <c r="Y14" s="495"/>
      <c r="Z14" s="494"/>
      <c r="AA14" s="495"/>
      <c r="AB14" s="494"/>
      <c r="AC14" s="495"/>
      <c r="AD14" s="494"/>
      <c r="AE14" s="495"/>
      <c r="AF14" s="494"/>
      <c r="AG14" s="495"/>
      <c r="AH14" s="494"/>
      <c r="AI14" s="495"/>
      <c r="AJ14" s="494"/>
      <c r="AK14" s="495"/>
    </row>
    <row r="15" spans="1:44" ht="20" customHeight="1" thickBot="1">
      <c r="A15" s="111" t="str">
        <f>'LSSP Einzel Meisterschaft'!R4</f>
        <v>100 m Brust</v>
      </c>
      <c r="B15" s="528"/>
      <c r="C15" s="529"/>
      <c r="D15" s="528"/>
      <c r="E15" s="529"/>
      <c r="F15" s="528"/>
      <c r="G15" s="529"/>
      <c r="H15" s="528"/>
      <c r="I15" s="529"/>
      <c r="J15" s="528"/>
      <c r="K15" s="529"/>
      <c r="L15" s="528"/>
      <c r="M15" s="529"/>
      <c r="N15" s="528"/>
      <c r="O15" s="529"/>
      <c r="P15" s="528"/>
      <c r="Q15" s="529"/>
      <c r="R15" s="528"/>
      <c r="S15" s="529"/>
      <c r="T15" s="528"/>
      <c r="U15" s="529"/>
      <c r="V15" s="528"/>
      <c r="W15" s="529"/>
      <c r="X15" s="528"/>
      <c r="Y15" s="529"/>
      <c r="Z15" s="528"/>
      <c r="AA15" s="529"/>
      <c r="AB15" s="528"/>
      <c r="AC15" s="529"/>
      <c r="AD15" s="528"/>
      <c r="AE15" s="529"/>
      <c r="AF15" s="528"/>
      <c r="AG15" s="529"/>
      <c r="AH15" s="528"/>
      <c r="AI15" s="529"/>
      <c r="AJ15" s="528"/>
      <c r="AK15" s="529"/>
    </row>
    <row r="16" spans="1:44" ht="20" customHeight="1" thickBot="1">
      <c r="A16" s="111" t="str">
        <f>'LSSP Einzel Meisterschaft'!S4</f>
        <v>50 m Freistil</v>
      </c>
      <c r="B16" s="494"/>
      <c r="C16" s="495"/>
      <c r="D16" s="494"/>
      <c r="E16" s="495"/>
      <c r="F16" s="494"/>
      <c r="G16" s="495"/>
      <c r="H16" s="494"/>
      <c r="I16" s="495"/>
      <c r="J16" s="494"/>
      <c r="K16" s="495"/>
      <c r="L16" s="494"/>
      <c r="M16" s="495"/>
      <c r="N16" s="494"/>
      <c r="O16" s="495"/>
      <c r="P16" s="494"/>
      <c r="Q16" s="495"/>
      <c r="R16" s="494"/>
      <c r="S16" s="495"/>
      <c r="T16" s="494"/>
      <c r="U16" s="495"/>
      <c r="V16" s="494"/>
      <c r="W16" s="495"/>
      <c r="X16" s="494"/>
      <c r="Y16" s="495"/>
      <c r="Z16" s="494"/>
      <c r="AA16" s="495"/>
      <c r="AB16" s="494"/>
      <c r="AC16" s="495"/>
      <c r="AD16" s="494"/>
      <c r="AE16" s="495"/>
      <c r="AF16" s="494"/>
      <c r="AG16" s="495"/>
      <c r="AH16" s="494"/>
      <c r="AI16" s="495"/>
      <c r="AJ16" s="494"/>
      <c r="AK16" s="495"/>
    </row>
    <row r="17" spans="1:41" ht="20" customHeight="1" thickBot="1">
      <c r="A17" s="205" t="str">
        <f>'LSSP Einzel Meisterschaft'!T4</f>
        <v>25 m Freistil</v>
      </c>
      <c r="B17" s="528"/>
      <c r="C17" s="529"/>
      <c r="D17" s="528"/>
      <c r="E17" s="529"/>
      <c r="F17" s="528"/>
      <c r="G17" s="529"/>
      <c r="H17" s="528"/>
      <c r="I17" s="529"/>
      <c r="J17" s="528"/>
      <c r="K17" s="529"/>
      <c r="L17" s="528"/>
      <c r="M17" s="529"/>
      <c r="N17" s="528"/>
      <c r="O17" s="529"/>
      <c r="P17" s="528"/>
      <c r="Q17" s="529"/>
      <c r="R17" s="528"/>
      <c r="S17" s="529"/>
      <c r="T17" s="528"/>
      <c r="U17" s="529"/>
      <c r="V17" s="528"/>
      <c r="W17" s="529"/>
      <c r="X17" s="528"/>
      <c r="Y17" s="529"/>
      <c r="Z17" s="528"/>
      <c r="AA17" s="529"/>
      <c r="AB17" s="528"/>
      <c r="AC17" s="529"/>
      <c r="AD17" s="528"/>
      <c r="AE17" s="529"/>
      <c r="AF17" s="528"/>
      <c r="AG17" s="529"/>
      <c r="AH17" s="528"/>
      <c r="AI17" s="529"/>
      <c r="AJ17" s="528"/>
      <c r="AK17" s="529"/>
    </row>
    <row r="18" spans="1:41" ht="20" customHeight="1" thickBot="1"/>
    <row r="19" spans="1:41" ht="20" customHeight="1" thickBot="1">
      <c r="A19" s="100" t="s">
        <v>123</v>
      </c>
      <c r="B19" s="494"/>
      <c r="C19" s="495"/>
      <c r="D19" s="494"/>
      <c r="E19" s="495"/>
      <c r="F19" s="494"/>
      <c r="G19" s="495"/>
      <c r="H19" s="494"/>
      <c r="I19" s="495"/>
      <c r="J19" s="494"/>
      <c r="K19" s="495"/>
      <c r="L19" s="494"/>
      <c r="M19" s="495"/>
      <c r="N19" s="494"/>
      <c r="O19" s="495"/>
      <c r="P19" s="494"/>
      <c r="Q19" s="495"/>
      <c r="R19" s="494"/>
      <c r="S19" s="495"/>
      <c r="T19" s="494"/>
      <c r="U19" s="495"/>
      <c r="V19" s="494"/>
      <c r="W19" s="495"/>
      <c r="X19" s="494"/>
      <c r="Y19" s="495"/>
      <c r="Z19" s="494"/>
      <c r="AA19" s="495"/>
      <c r="AB19" s="494"/>
      <c r="AC19" s="495"/>
      <c r="AD19" s="494"/>
      <c r="AE19" s="495"/>
      <c r="AF19" s="494"/>
      <c r="AG19" s="495"/>
      <c r="AH19" s="494"/>
      <c r="AI19" s="495"/>
      <c r="AJ19" s="494"/>
      <c r="AK19" s="495"/>
    </row>
    <row r="21" spans="1:41" ht="13.15" thickBot="1"/>
    <row r="22" spans="1:41" ht="13.15" thickBot="1">
      <c r="B22" s="207" t="s">
        <v>23</v>
      </c>
      <c r="C22" s="336"/>
      <c r="D22" s="336"/>
      <c r="E22" s="208"/>
      <c r="H22" t="s">
        <v>146</v>
      </c>
      <c r="K22" s="494" t="s">
        <v>145</v>
      </c>
      <c r="L22" s="496"/>
      <c r="M22" s="496"/>
      <c r="N22" s="495"/>
      <c r="P22" s="536" t="s">
        <v>147</v>
      </c>
      <c r="Q22" s="537"/>
      <c r="R22" s="537"/>
      <c r="S22" s="538"/>
      <c r="U22" s="536" t="s">
        <v>148</v>
      </c>
      <c r="V22" s="537"/>
      <c r="W22" s="537"/>
      <c r="X22" s="538"/>
      <c r="AB22" s="536" t="s">
        <v>145</v>
      </c>
      <c r="AC22" s="537"/>
      <c r="AD22" s="537"/>
      <c r="AE22" s="538"/>
      <c r="AG22" s="536" t="s">
        <v>147</v>
      </c>
      <c r="AH22" s="537"/>
      <c r="AI22" s="537"/>
      <c r="AJ22" s="538"/>
      <c r="AL22" s="536" t="s">
        <v>148</v>
      </c>
      <c r="AM22" s="537"/>
      <c r="AN22" s="537"/>
      <c r="AO22" s="538"/>
    </row>
    <row r="23" spans="1:41" ht="18" customHeight="1" thickBot="1">
      <c r="B23" s="492" t="s">
        <v>127</v>
      </c>
      <c r="C23" s="493"/>
      <c r="D23" s="494" t="s">
        <v>128</v>
      </c>
      <c r="E23" s="495"/>
      <c r="K23" s="334" t="s">
        <v>125</v>
      </c>
      <c r="L23" s="335"/>
      <c r="M23" s="334" t="s">
        <v>124</v>
      </c>
      <c r="N23" s="335"/>
      <c r="P23" s="525" t="s">
        <v>125</v>
      </c>
      <c r="Q23" s="526"/>
      <c r="R23" s="525" t="s">
        <v>124</v>
      </c>
      <c r="S23" s="526"/>
      <c r="U23" s="525" t="s">
        <v>125</v>
      </c>
      <c r="V23" s="526"/>
      <c r="W23" s="525" t="s">
        <v>124</v>
      </c>
      <c r="X23" s="526"/>
      <c r="AB23" s="525" t="s">
        <v>125</v>
      </c>
      <c r="AC23" s="526"/>
      <c r="AD23" s="525" t="s">
        <v>124</v>
      </c>
      <c r="AE23" s="526"/>
      <c r="AG23" s="525" t="s">
        <v>125</v>
      </c>
      <c r="AH23" s="526"/>
      <c r="AI23" s="525" t="s">
        <v>124</v>
      </c>
      <c r="AJ23" s="526"/>
      <c r="AL23" s="525" t="s">
        <v>125</v>
      </c>
      <c r="AM23" s="526"/>
      <c r="AN23" s="525" t="s">
        <v>124</v>
      </c>
      <c r="AO23" s="526"/>
    </row>
    <row r="24" spans="1:41" ht="15" customHeight="1">
      <c r="A24" s="497" t="str">
        <f>Staffelmeldungen!D4</f>
        <v>4x 25 m Lagen mixed</v>
      </c>
      <c r="B24" s="532"/>
      <c r="C24" s="533"/>
      <c r="D24" s="532"/>
      <c r="E24" s="533"/>
      <c r="F24" s="527"/>
      <c r="G24" s="527"/>
      <c r="H24" s="235"/>
      <c r="I24" s="510" t="s">
        <v>175</v>
      </c>
      <c r="J24" s="511"/>
      <c r="K24" s="124"/>
      <c r="L24" s="123"/>
      <c r="M24" s="238"/>
      <c r="N24" s="125"/>
      <c r="O24" s="527"/>
      <c r="P24" s="532"/>
      <c r="Q24" s="539"/>
      <c r="R24" s="542"/>
      <c r="S24" s="533"/>
      <c r="T24" s="527"/>
      <c r="U24" s="532"/>
      <c r="V24" s="539"/>
      <c r="W24" s="542"/>
      <c r="X24" s="533"/>
      <c r="Z24" s="527" t="s">
        <v>153</v>
      </c>
      <c r="AA24" s="541"/>
      <c r="AB24" s="542"/>
      <c r="AC24" s="539"/>
      <c r="AD24" s="542"/>
      <c r="AE24" s="533"/>
      <c r="AF24" s="527"/>
      <c r="AG24" s="532"/>
      <c r="AH24" s="539"/>
      <c r="AI24" s="542"/>
      <c r="AJ24" s="533"/>
      <c r="AK24" s="527"/>
      <c r="AL24" s="532"/>
      <c r="AM24" s="539"/>
      <c r="AN24" s="542"/>
      <c r="AO24" s="533"/>
    </row>
    <row r="25" spans="1:41" ht="15" customHeight="1" thickBot="1">
      <c r="A25" s="498"/>
      <c r="B25" s="534"/>
      <c r="C25" s="535"/>
      <c r="D25" s="534"/>
      <c r="E25" s="535"/>
      <c r="F25" s="527"/>
      <c r="G25" s="527"/>
      <c r="H25" s="235"/>
      <c r="I25" s="508"/>
      <c r="J25" s="509"/>
      <c r="K25" s="236"/>
      <c r="L25" s="237"/>
      <c r="M25" s="235"/>
      <c r="N25" s="132"/>
      <c r="O25" s="527"/>
      <c r="P25" s="540"/>
      <c r="Q25" s="541"/>
      <c r="R25" s="527"/>
      <c r="S25" s="543"/>
      <c r="T25" s="527"/>
      <c r="U25" s="540"/>
      <c r="V25" s="541"/>
      <c r="W25" s="527"/>
      <c r="X25" s="543"/>
      <c r="Z25" s="527"/>
      <c r="AA25" s="541"/>
      <c r="AB25" s="527"/>
      <c r="AC25" s="541"/>
      <c r="AD25" s="527"/>
      <c r="AE25" s="543"/>
      <c r="AF25" s="527"/>
      <c r="AG25" s="540"/>
      <c r="AH25" s="541"/>
      <c r="AI25" s="527"/>
      <c r="AJ25" s="543"/>
      <c r="AK25" s="527"/>
      <c r="AL25" s="540"/>
      <c r="AM25" s="541"/>
      <c r="AN25" s="527"/>
      <c r="AO25" s="543"/>
    </row>
    <row r="26" spans="1:41" ht="15" customHeight="1">
      <c r="A26" s="497" t="str">
        <f>Staffelmeldungen!E4</f>
        <v>4x 50 m Lagen mixed</v>
      </c>
      <c r="B26" s="530"/>
      <c r="C26" s="531"/>
      <c r="D26" s="530"/>
      <c r="E26" s="531"/>
      <c r="F26" s="527"/>
      <c r="G26" s="527"/>
      <c r="H26" s="235"/>
      <c r="I26" s="512" t="s">
        <v>176</v>
      </c>
      <c r="J26" s="513"/>
      <c r="K26" s="128"/>
      <c r="L26" s="133"/>
      <c r="M26" s="241"/>
      <c r="N26" s="129"/>
      <c r="O26" s="527"/>
      <c r="P26" s="500"/>
      <c r="Q26" s="544"/>
      <c r="R26" s="546"/>
      <c r="S26" s="501"/>
      <c r="T26" s="527"/>
      <c r="U26" s="500"/>
      <c r="V26" s="544"/>
      <c r="W26" s="546"/>
      <c r="X26" s="501"/>
      <c r="Z26" s="527" t="s">
        <v>154</v>
      </c>
      <c r="AA26" s="541"/>
      <c r="AB26" s="546"/>
      <c r="AC26" s="544"/>
      <c r="AD26" s="546"/>
      <c r="AE26" s="501"/>
      <c r="AF26" s="527"/>
      <c r="AG26" s="500"/>
      <c r="AH26" s="544"/>
      <c r="AI26" s="546"/>
      <c r="AJ26" s="501"/>
      <c r="AK26" s="527"/>
      <c r="AL26" s="500"/>
      <c r="AM26" s="544"/>
      <c r="AN26" s="546"/>
      <c r="AO26" s="501"/>
    </row>
    <row r="27" spans="1:41" ht="15" customHeight="1" thickBot="1">
      <c r="A27" s="498"/>
      <c r="B27" s="490"/>
      <c r="C27" s="491"/>
      <c r="D27" s="490"/>
      <c r="E27" s="491"/>
      <c r="F27" s="527"/>
      <c r="G27" s="527"/>
      <c r="H27" s="235"/>
      <c r="I27" s="512"/>
      <c r="J27" s="513"/>
      <c r="K27" s="239"/>
      <c r="L27" s="240"/>
      <c r="M27" s="242"/>
      <c r="N27" s="243"/>
      <c r="O27" s="527"/>
      <c r="P27" s="516"/>
      <c r="Q27" s="545"/>
      <c r="R27" s="547"/>
      <c r="S27" s="517"/>
      <c r="T27" s="527"/>
      <c r="U27" s="516"/>
      <c r="V27" s="545"/>
      <c r="W27" s="547"/>
      <c r="X27" s="517"/>
      <c r="Z27" s="527"/>
      <c r="AA27" s="541"/>
      <c r="AB27" s="547"/>
      <c r="AC27" s="545"/>
      <c r="AD27" s="547"/>
      <c r="AE27" s="517"/>
      <c r="AF27" s="527"/>
      <c r="AG27" s="516"/>
      <c r="AH27" s="545"/>
      <c r="AI27" s="547"/>
      <c r="AJ27" s="517"/>
      <c r="AK27" s="527"/>
      <c r="AL27" s="516"/>
      <c r="AM27" s="545"/>
      <c r="AN27" s="547"/>
      <c r="AO27" s="517"/>
    </row>
    <row r="28" spans="1:41" ht="15" customHeight="1">
      <c r="A28" s="497" t="str">
        <f>Staffelmeldungen!F4</f>
        <v>4x 25 m Lagen mixed</v>
      </c>
      <c r="B28" s="532"/>
      <c r="C28" s="533"/>
      <c r="D28" s="532"/>
      <c r="E28" s="533"/>
      <c r="I28" s="510" t="s">
        <v>177</v>
      </c>
      <c r="J28" s="511"/>
      <c r="K28" s="124"/>
      <c r="L28" s="123"/>
      <c r="M28" s="238"/>
      <c r="N28" s="125"/>
      <c r="O28" s="527"/>
      <c r="P28" s="532"/>
      <c r="Q28" s="539"/>
      <c r="R28" s="542"/>
      <c r="S28" s="533"/>
      <c r="T28" s="527"/>
      <c r="U28" s="532"/>
      <c r="V28" s="539"/>
      <c r="W28" s="542"/>
      <c r="X28" s="533"/>
      <c r="Z28" s="527" t="s">
        <v>155</v>
      </c>
      <c r="AA28" s="543"/>
      <c r="AB28" s="532"/>
      <c r="AC28" s="539"/>
      <c r="AD28" s="542"/>
      <c r="AE28" s="533"/>
      <c r="AF28" s="527"/>
      <c r="AG28" s="532"/>
      <c r="AH28" s="539"/>
      <c r="AI28" s="542"/>
      <c r="AJ28" s="533"/>
      <c r="AK28" s="527"/>
      <c r="AL28" s="532"/>
      <c r="AM28" s="539"/>
      <c r="AN28" s="542"/>
      <c r="AO28" s="533"/>
    </row>
    <row r="29" spans="1:41" ht="15" customHeight="1" thickBot="1">
      <c r="A29" s="498"/>
      <c r="B29" s="534"/>
      <c r="C29" s="535"/>
      <c r="D29" s="534"/>
      <c r="E29" s="535"/>
      <c r="I29" s="508"/>
      <c r="J29" s="509"/>
      <c r="K29" s="236"/>
      <c r="L29" s="237"/>
      <c r="M29" s="235"/>
      <c r="N29" s="132"/>
      <c r="O29" s="527"/>
      <c r="P29" s="540"/>
      <c r="Q29" s="541"/>
      <c r="R29" s="527"/>
      <c r="S29" s="543"/>
      <c r="T29" s="527"/>
      <c r="U29" s="540"/>
      <c r="V29" s="541"/>
      <c r="W29" s="527"/>
      <c r="X29" s="543"/>
      <c r="Z29" s="527"/>
      <c r="AA29" s="543"/>
      <c r="AB29" s="552"/>
      <c r="AC29" s="553"/>
      <c r="AD29" s="550"/>
      <c r="AE29" s="551"/>
      <c r="AF29" s="527"/>
      <c r="AG29" s="552"/>
      <c r="AH29" s="553"/>
      <c r="AI29" s="550"/>
      <c r="AJ29" s="551"/>
      <c r="AK29" s="527"/>
      <c r="AL29" s="552"/>
      <c r="AM29" s="553"/>
      <c r="AN29" s="550"/>
      <c r="AO29" s="551"/>
    </row>
    <row r="30" spans="1:41" ht="15" customHeight="1">
      <c r="A30" s="497" t="str">
        <f>Staffelmeldungen!G4</f>
        <v>4x 50 m Freistil mixed</v>
      </c>
      <c r="B30" s="530"/>
      <c r="C30" s="531"/>
      <c r="D30" s="530"/>
      <c r="E30" s="531"/>
      <c r="I30" s="512" t="s">
        <v>180</v>
      </c>
      <c r="J30" s="513"/>
      <c r="K30" s="128"/>
      <c r="L30" s="133"/>
      <c r="M30" s="241"/>
      <c r="N30" s="129"/>
      <c r="O30" s="527"/>
      <c r="P30" s="500"/>
      <c r="Q30" s="544"/>
      <c r="R30" s="546"/>
      <c r="S30" s="501"/>
      <c r="T30" s="527"/>
      <c r="U30" s="500"/>
      <c r="V30" s="544"/>
      <c r="W30" s="546"/>
      <c r="X30" s="501"/>
    </row>
    <row r="31" spans="1:41" ht="15" customHeight="1" thickBot="1">
      <c r="A31" s="499"/>
      <c r="B31" s="490"/>
      <c r="C31" s="491"/>
      <c r="D31" s="490"/>
      <c r="E31" s="491"/>
      <c r="I31" s="512"/>
      <c r="J31" s="513"/>
      <c r="K31" s="239"/>
      <c r="L31" s="240"/>
      <c r="M31" s="242"/>
      <c r="N31" s="243"/>
      <c r="O31" s="527"/>
      <c r="P31" s="516"/>
      <c r="Q31" s="545"/>
      <c r="R31" s="547"/>
      <c r="S31" s="517"/>
      <c r="T31" s="527"/>
      <c r="U31" s="516"/>
      <c r="V31" s="545"/>
      <c r="W31" s="547"/>
      <c r="X31" s="517"/>
    </row>
    <row r="32" spans="1:41" ht="15" customHeight="1" thickBot="1">
      <c r="I32" s="510" t="s">
        <v>178</v>
      </c>
      <c r="J32" s="511"/>
      <c r="K32" s="124"/>
      <c r="L32" s="123"/>
      <c r="M32" s="135"/>
      <c r="N32" s="125"/>
      <c r="O32" s="136"/>
      <c r="P32" s="124"/>
      <c r="Q32" s="123"/>
      <c r="R32" s="135"/>
      <c r="S32" s="125"/>
      <c r="T32" s="136"/>
      <c r="U32" s="124"/>
      <c r="V32" s="123"/>
      <c r="W32" s="135"/>
      <c r="X32" s="125"/>
      <c r="AI32" s="527"/>
      <c r="AJ32" s="527"/>
    </row>
    <row r="33" spans="1:45" ht="15" customHeight="1" thickBot="1">
      <c r="A33" s="100" t="s">
        <v>123</v>
      </c>
      <c r="B33" s="494"/>
      <c r="C33" s="495"/>
      <c r="D33" s="494"/>
      <c r="E33" s="495"/>
      <c r="I33" s="508"/>
      <c r="J33" s="509"/>
      <c r="K33" s="126"/>
      <c r="L33" s="134"/>
      <c r="M33" s="137"/>
      <c r="N33" s="127"/>
      <c r="O33" s="136"/>
      <c r="P33" s="126"/>
      <c r="Q33" s="134"/>
      <c r="R33" s="137"/>
      <c r="S33" s="127"/>
      <c r="T33" s="136"/>
      <c r="U33" s="126"/>
      <c r="V33" s="134"/>
      <c r="W33" s="137"/>
      <c r="X33" s="127"/>
      <c r="AI33" s="527"/>
      <c r="AJ33" s="527"/>
    </row>
    <row r="34" spans="1:45" ht="15" customHeight="1">
      <c r="I34" s="502" t="s">
        <v>149</v>
      </c>
      <c r="J34" s="503"/>
      <c r="K34" s="128"/>
      <c r="L34" s="133"/>
      <c r="M34" s="138"/>
      <c r="N34" s="129"/>
      <c r="O34" s="136"/>
      <c r="P34" s="128"/>
      <c r="Q34" s="133"/>
      <c r="R34" s="138"/>
      <c r="S34" s="129"/>
      <c r="T34" s="136"/>
      <c r="U34" s="128"/>
      <c r="V34" s="133"/>
      <c r="W34" s="138"/>
      <c r="X34" s="129"/>
    </row>
    <row r="35" spans="1:45" ht="15" customHeight="1" thickBot="1">
      <c r="I35" s="504"/>
      <c r="J35" s="505"/>
      <c r="K35" s="130"/>
      <c r="L35" s="139"/>
      <c r="M35" s="140"/>
      <c r="N35" s="131"/>
      <c r="O35" s="136"/>
      <c r="P35" s="130"/>
      <c r="Q35" s="139"/>
      <c r="R35" s="140"/>
      <c r="S35" s="131"/>
      <c r="T35" s="136"/>
      <c r="U35" s="130"/>
      <c r="V35" s="139"/>
      <c r="W35" s="140"/>
      <c r="X35" s="131"/>
    </row>
    <row r="36" spans="1:45" s="206" customFormat="1" ht="15" customHeight="1">
      <c r="A36"/>
      <c r="B36"/>
      <c r="C36"/>
      <c r="D36"/>
      <c r="E36"/>
      <c r="F36"/>
      <c r="G36"/>
      <c r="H36"/>
      <c r="I36" s="506" t="s">
        <v>150</v>
      </c>
      <c r="J36" s="507"/>
      <c r="K36" s="124"/>
      <c r="L36" s="123"/>
      <c r="M36" s="135"/>
      <c r="N36" s="125"/>
      <c r="O36" s="136"/>
      <c r="P36" s="124"/>
      <c r="Q36" s="123"/>
      <c r="R36" s="135"/>
      <c r="S36" s="125"/>
      <c r="T36" s="136"/>
      <c r="U36" s="124"/>
      <c r="V36" s="123"/>
      <c r="W36" s="135"/>
      <c r="X36" s="125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s="206" customFormat="1" ht="15" customHeight="1" thickBot="1">
      <c r="A37"/>
      <c r="B37"/>
      <c r="C37"/>
      <c r="D37"/>
      <c r="E37"/>
      <c r="F37"/>
      <c r="G37"/>
      <c r="H37"/>
      <c r="I37" s="506"/>
      <c r="J37" s="507"/>
      <c r="K37" s="126"/>
      <c r="L37" s="134"/>
      <c r="M37" s="137"/>
      <c r="N37" s="127"/>
      <c r="O37" s="136"/>
      <c r="P37" s="126"/>
      <c r="Q37" s="134"/>
      <c r="R37" s="137"/>
      <c r="S37" s="127"/>
      <c r="T37" s="136"/>
      <c r="U37" s="126"/>
      <c r="V37" s="134"/>
      <c r="W37" s="137"/>
      <c r="X37" s="12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" customHeight="1">
      <c r="I38" s="502" t="s">
        <v>151</v>
      </c>
      <c r="J38" s="503"/>
      <c r="K38" s="128"/>
      <c r="L38" s="133"/>
      <c r="M38" s="138"/>
      <c r="N38" s="129"/>
      <c r="O38" s="136"/>
      <c r="P38" s="128"/>
      <c r="Q38" s="133"/>
      <c r="R38" s="138"/>
      <c r="S38" s="129"/>
      <c r="T38" s="136"/>
      <c r="U38" s="128"/>
      <c r="V38" s="133"/>
      <c r="W38" s="138"/>
      <c r="X38" s="129"/>
    </row>
    <row r="39" spans="1:45" ht="15" customHeight="1" thickBot="1">
      <c r="I39" s="504"/>
      <c r="J39" s="505"/>
      <c r="K39" s="130"/>
      <c r="L39" s="139"/>
      <c r="M39" s="140"/>
      <c r="N39" s="131"/>
      <c r="O39" s="136"/>
      <c r="P39" s="130"/>
      <c r="Q39" s="139"/>
      <c r="R39" s="140"/>
      <c r="S39" s="131"/>
      <c r="T39" s="136"/>
      <c r="U39" s="130"/>
      <c r="V39" s="139"/>
      <c r="W39" s="140"/>
      <c r="X39" s="131"/>
    </row>
    <row r="40" spans="1:45" ht="15" customHeight="1">
      <c r="I40" s="506" t="s">
        <v>152</v>
      </c>
      <c r="J40" s="507"/>
      <c r="K40" s="124"/>
      <c r="L40" s="123"/>
      <c r="M40" s="135"/>
      <c r="N40" s="125"/>
      <c r="O40" s="136"/>
      <c r="P40" s="124"/>
      <c r="Q40" s="123"/>
      <c r="R40" s="135"/>
      <c r="S40" s="125"/>
      <c r="T40" s="136"/>
      <c r="U40" s="124"/>
      <c r="V40" s="123"/>
      <c r="W40" s="135"/>
      <c r="X40" s="125"/>
    </row>
    <row r="41" spans="1:45" ht="15" customHeight="1" thickBot="1">
      <c r="I41" s="508"/>
      <c r="J41" s="509"/>
      <c r="K41" s="126"/>
      <c r="L41" s="134"/>
      <c r="M41" s="137"/>
      <c r="N41" s="127"/>
      <c r="O41" s="136"/>
      <c r="P41" s="126"/>
      <c r="Q41" s="134"/>
      <c r="R41" s="137"/>
      <c r="S41" s="127"/>
      <c r="T41" s="136"/>
      <c r="U41" s="126"/>
      <c r="V41" s="134"/>
      <c r="W41" s="137"/>
      <c r="X41" s="127"/>
    </row>
    <row r="43" spans="1:45" ht="18" customHeight="1"/>
    <row r="44" spans="1:45" ht="18" customHeight="1"/>
    <row r="45" spans="1:45" ht="18" customHeight="1"/>
    <row r="46" spans="1:45" ht="18" customHeight="1"/>
    <row r="47" spans="1:45" ht="18" customHeight="1"/>
    <row r="48" spans="1:45" ht="18" customHeight="1"/>
    <row r="49" ht="18" customHeight="1"/>
  </sheetData>
  <mergeCells count="425">
    <mergeCell ref="A1:A3"/>
    <mergeCell ref="B1:E1"/>
    <mergeCell ref="F1:I1"/>
    <mergeCell ref="J1:M1"/>
    <mergeCell ref="N1:Q1"/>
    <mergeCell ref="R1:U1"/>
    <mergeCell ref="N2:O2"/>
    <mergeCell ref="P2:Q2"/>
    <mergeCell ref="R2:S2"/>
    <mergeCell ref="T2:U2"/>
    <mergeCell ref="B3:C3"/>
    <mergeCell ref="D3:E3"/>
    <mergeCell ref="F3:G3"/>
    <mergeCell ref="H3:I3"/>
    <mergeCell ref="J3:K3"/>
    <mergeCell ref="L3:M3"/>
    <mergeCell ref="N3:O3"/>
    <mergeCell ref="P3:Q3"/>
    <mergeCell ref="V1:Y1"/>
    <mergeCell ref="Z1:AC1"/>
    <mergeCell ref="AD1:AG1"/>
    <mergeCell ref="AH1:AK1"/>
    <mergeCell ref="B2:C2"/>
    <mergeCell ref="D2:E2"/>
    <mergeCell ref="F2:G2"/>
    <mergeCell ref="H2:I2"/>
    <mergeCell ref="J2:K2"/>
    <mergeCell ref="L2:M2"/>
    <mergeCell ref="AH2:AI2"/>
    <mergeCell ref="AJ2:AK2"/>
    <mergeCell ref="V2:W2"/>
    <mergeCell ref="X2:Y2"/>
    <mergeCell ref="Z2:AA2"/>
    <mergeCell ref="AB2:AC2"/>
    <mergeCell ref="AD2:AE2"/>
    <mergeCell ref="AF2:AG2"/>
    <mergeCell ref="AD3:AE3"/>
    <mergeCell ref="AF3:AG3"/>
    <mergeCell ref="AH3:AI3"/>
    <mergeCell ref="AJ3:AK3"/>
    <mergeCell ref="AM3:AR3"/>
    <mergeCell ref="B4:C4"/>
    <mergeCell ref="D4:E4"/>
    <mergeCell ref="F4:G4"/>
    <mergeCell ref="H4:I4"/>
    <mergeCell ref="J4:K4"/>
    <mergeCell ref="R3:S3"/>
    <mergeCell ref="T3:U3"/>
    <mergeCell ref="V3:W3"/>
    <mergeCell ref="X3:Y3"/>
    <mergeCell ref="Z3:AA3"/>
    <mergeCell ref="AB3:AC3"/>
    <mergeCell ref="AJ4:AK4"/>
    <mergeCell ref="AN4:AR4"/>
    <mergeCell ref="Z4:AA4"/>
    <mergeCell ref="AB4:AC4"/>
    <mergeCell ref="AD4:AE4"/>
    <mergeCell ref="AF4:AG4"/>
    <mergeCell ref="AH4:AI4"/>
    <mergeCell ref="D5:E5"/>
    <mergeCell ref="F5:G5"/>
    <mergeCell ref="H5:I5"/>
    <mergeCell ref="J5:K5"/>
    <mergeCell ref="L5:M5"/>
    <mergeCell ref="N5:O5"/>
    <mergeCell ref="P5:Q5"/>
    <mergeCell ref="X4:Y4"/>
    <mergeCell ref="L4:M4"/>
    <mergeCell ref="N4:O4"/>
    <mergeCell ref="P4:Q4"/>
    <mergeCell ref="R4:S4"/>
    <mergeCell ref="T4:U4"/>
    <mergeCell ref="V4:W4"/>
    <mergeCell ref="AD5:AE5"/>
    <mergeCell ref="AF5:AG5"/>
    <mergeCell ref="AH5:AI5"/>
    <mergeCell ref="AJ5:AK5"/>
    <mergeCell ref="AN5:AR5"/>
    <mergeCell ref="B6:C6"/>
    <mergeCell ref="D6:E6"/>
    <mergeCell ref="F6:G6"/>
    <mergeCell ref="H6:I6"/>
    <mergeCell ref="J6:K6"/>
    <mergeCell ref="R5:S5"/>
    <mergeCell ref="T5:U5"/>
    <mergeCell ref="V5:W5"/>
    <mergeCell ref="X5:Y5"/>
    <mergeCell ref="Z5:AA5"/>
    <mergeCell ref="AB5:AC5"/>
    <mergeCell ref="AJ6:AK6"/>
    <mergeCell ref="AN6:AR6"/>
    <mergeCell ref="Z6:AA6"/>
    <mergeCell ref="AB6:AC6"/>
    <mergeCell ref="AD6:AE6"/>
    <mergeCell ref="AF6:AG6"/>
    <mergeCell ref="AH6:AI6"/>
    <mergeCell ref="B5:C5"/>
    <mergeCell ref="D7:E7"/>
    <mergeCell ref="F7:G7"/>
    <mergeCell ref="H7:I7"/>
    <mergeCell ref="J7:K7"/>
    <mergeCell ref="L7:M7"/>
    <mergeCell ref="N7:O7"/>
    <mergeCell ref="P7:Q7"/>
    <mergeCell ref="X6:Y6"/>
    <mergeCell ref="L6:M6"/>
    <mergeCell ref="N6:O6"/>
    <mergeCell ref="P6:Q6"/>
    <mergeCell ref="R6:S6"/>
    <mergeCell ref="T6:U6"/>
    <mergeCell ref="V6:W6"/>
    <mergeCell ref="AD7:AE7"/>
    <mergeCell ref="AF7:AG7"/>
    <mergeCell ref="AH7:AI7"/>
    <mergeCell ref="AJ7:AK7"/>
    <mergeCell ref="AN7:AR7"/>
    <mergeCell ref="B8:C8"/>
    <mergeCell ref="D8:E8"/>
    <mergeCell ref="F8:G8"/>
    <mergeCell ref="H8:I8"/>
    <mergeCell ref="J8:K8"/>
    <mergeCell ref="R7:S7"/>
    <mergeCell ref="T7:U7"/>
    <mergeCell ref="V7:W7"/>
    <mergeCell ref="X7:Y7"/>
    <mergeCell ref="Z7:AA7"/>
    <mergeCell ref="AB7:AC7"/>
    <mergeCell ref="AJ8:AK8"/>
    <mergeCell ref="AN8:AR8"/>
    <mergeCell ref="Z8:AA8"/>
    <mergeCell ref="AB8:AC8"/>
    <mergeCell ref="AD8:AE8"/>
    <mergeCell ref="AF8:AG8"/>
    <mergeCell ref="AH8:AI8"/>
    <mergeCell ref="B7:C7"/>
    <mergeCell ref="D9:E9"/>
    <mergeCell ref="F9:G9"/>
    <mergeCell ref="H9:I9"/>
    <mergeCell ref="J9:K9"/>
    <mergeCell ref="L9:M9"/>
    <mergeCell ref="N9:O9"/>
    <mergeCell ref="P9:Q9"/>
    <mergeCell ref="X8:Y8"/>
    <mergeCell ref="L8:M8"/>
    <mergeCell ref="N8:O8"/>
    <mergeCell ref="P8:Q8"/>
    <mergeCell ref="R8:S8"/>
    <mergeCell ref="T8:U8"/>
    <mergeCell ref="V8:W8"/>
    <mergeCell ref="AD9:AE9"/>
    <mergeCell ref="AF9:AG9"/>
    <mergeCell ref="AH9:AI9"/>
    <mergeCell ref="AJ9:AK9"/>
    <mergeCell ref="AN9:AR9"/>
    <mergeCell ref="B10:C10"/>
    <mergeCell ref="D10:E10"/>
    <mergeCell ref="F10:G10"/>
    <mergeCell ref="H10:I10"/>
    <mergeCell ref="J10:K10"/>
    <mergeCell ref="R9:S9"/>
    <mergeCell ref="T9:U9"/>
    <mergeCell ref="V9:W9"/>
    <mergeCell ref="X9:Y9"/>
    <mergeCell ref="Z9:AA9"/>
    <mergeCell ref="AB9:AC9"/>
    <mergeCell ref="AJ10:AK10"/>
    <mergeCell ref="AN10:AR10"/>
    <mergeCell ref="Z10:AA10"/>
    <mergeCell ref="AB10:AC10"/>
    <mergeCell ref="AD10:AE10"/>
    <mergeCell ref="AF10:AG10"/>
    <mergeCell ref="AH10:AI10"/>
    <mergeCell ref="B9:C9"/>
    <mergeCell ref="H11:I11"/>
    <mergeCell ref="J11:K11"/>
    <mergeCell ref="L11:M11"/>
    <mergeCell ref="N11:O11"/>
    <mergeCell ref="P11:Q11"/>
    <mergeCell ref="X10:Y10"/>
    <mergeCell ref="L10:M10"/>
    <mergeCell ref="N10:O10"/>
    <mergeCell ref="P10:Q10"/>
    <mergeCell ref="R10:S10"/>
    <mergeCell ref="T10:U10"/>
    <mergeCell ref="V10:W10"/>
    <mergeCell ref="AH11:AI11"/>
    <mergeCell ref="AJ11:AK11"/>
    <mergeCell ref="AN11:AR11"/>
    <mergeCell ref="B12:C12"/>
    <mergeCell ref="D12:E12"/>
    <mergeCell ref="F12:G12"/>
    <mergeCell ref="H12:I12"/>
    <mergeCell ref="J12:K12"/>
    <mergeCell ref="R11:S11"/>
    <mergeCell ref="T11:U11"/>
    <mergeCell ref="V11:W11"/>
    <mergeCell ref="X11:Y11"/>
    <mergeCell ref="Z11:AA11"/>
    <mergeCell ref="AB11:AC11"/>
    <mergeCell ref="AJ12:AK12"/>
    <mergeCell ref="AN12:AR12"/>
    <mergeCell ref="Z12:AA12"/>
    <mergeCell ref="AB12:AC12"/>
    <mergeCell ref="AD12:AE12"/>
    <mergeCell ref="AF12:AG12"/>
    <mergeCell ref="AH12:AI12"/>
    <mergeCell ref="B11:C11"/>
    <mergeCell ref="D11:E11"/>
    <mergeCell ref="F11:G11"/>
    <mergeCell ref="X12:Y12"/>
    <mergeCell ref="L12:M12"/>
    <mergeCell ref="N12:O12"/>
    <mergeCell ref="P12:Q12"/>
    <mergeCell ref="R12:S12"/>
    <mergeCell ref="T12:U12"/>
    <mergeCell ref="V12:W12"/>
    <mergeCell ref="AD11:AE11"/>
    <mergeCell ref="AF11:AG11"/>
    <mergeCell ref="R13:S13"/>
    <mergeCell ref="T13:U13"/>
    <mergeCell ref="V13:W13"/>
    <mergeCell ref="X13:Y13"/>
    <mergeCell ref="X14:Y14"/>
    <mergeCell ref="L14:M14"/>
    <mergeCell ref="B13:C13"/>
    <mergeCell ref="D13:E13"/>
    <mergeCell ref="F13:G13"/>
    <mergeCell ref="H13:I13"/>
    <mergeCell ref="J13:K13"/>
    <mergeCell ref="L13:M13"/>
    <mergeCell ref="N13:O13"/>
    <mergeCell ref="P13:Q13"/>
    <mergeCell ref="N14:O14"/>
    <mergeCell ref="P14:Q14"/>
    <mergeCell ref="R14:S14"/>
    <mergeCell ref="T14:U14"/>
    <mergeCell ref="V14:W14"/>
    <mergeCell ref="AF15:AG15"/>
    <mergeCell ref="AH15:AI15"/>
    <mergeCell ref="AJ15:AK15"/>
    <mergeCell ref="X15:Y15"/>
    <mergeCell ref="Z15:AA15"/>
    <mergeCell ref="AB15:AC15"/>
    <mergeCell ref="AD15:AE15"/>
    <mergeCell ref="B14:C14"/>
    <mergeCell ref="D14:E14"/>
    <mergeCell ref="F14:G14"/>
    <mergeCell ref="H14:I14"/>
    <mergeCell ref="J14:K14"/>
    <mergeCell ref="AD13:AE13"/>
    <mergeCell ref="AF13:AG13"/>
    <mergeCell ref="AH13:AI13"/>
    <mergeCell ref="AJ13:AK13"/>
    <mergeCell ref="AN13:AR13"/>
    <mergeCell ref="Z13:AA13"/>
    <mergeCell ref="AB13:AC13"/>
    <mergeCell ref="AJ14:AK14"/>
    <mergeCell ref="Z14:AA14"/>
    <mergeCell ref="AB14:AC14"/>
    <mergeCell ref="AD14:AE14"/>
    <mergeCell ref="AF14:AG14"/>
    <mergeCell ref="AH14:AI14"/>
    <mergeCell ref="B19:C19"/>
    <mergeCell ref="D19:E19"/>
    <mergeCell ref="F19:G19"/>
    <mergeCell ref="H19:I19"/>
    <mergeCell ref="J19:K19"/>
    <mergeCell ref="L19:M19"/>
    <mergeCell ref="N19:O19"/>
    <mergeCell ref="T15:U15"/>
    <mergeCell ref="V15:W15"/>
    <mergeCell ref="L15:M15"/>
    <mergeCell ref="N15:O15"/>
    <mergeCell ref="P15:Q15"/>
    <mergeCell ref="R15:S15"/>
    <mergeCell ref="AJ19:AK19"/>
    <mergeCell ref="AJ16:AK16"/>
    <mergeCell ref="B17:C17"/>
    <mergeCell ref="B15:C15"/>
    <mergeCell ref="D15:E15"/>
    <mergeCell ref="F15:G15"/>
    <mergeCell ref="H15:I15"/>
    <mergeCell ref="J15:K15"/>
    <mergeCell ref="P19:Q19"/>
    <mergeCell ref="R19:S19"/>
    <mergeCell ref="T19:U19"/>
    <mergeCell ref="V19:W19"/>
    <mergeCell ref="X19:Y19"/>
    <mergeCell ref="Z19:AA19"/>
    <mergeCell ref="D17:E17"/>
    <mergeCell ref="F17:G17"/>
    <mergeCell ref="H17:I17"/>
    <mergeCell ref="J17:K17"/>
    <mergeCell ref="L17:M17"/>
    <mergeCell ref="N17:O17"/>
    <mergeCell ref="P17:Q17"/>
    <mergeCell ref="R17:S17"/>
    <mergeCell ref="X16:Y16"/>
    <mergeCell ref="Z16:AA16"/>
    <mergeCell ref="AL24:AM25"/>
    <mergeCell ref="AN24:AO25"/>
    <mergeCell ref="AD24:AE25"/>
    <mergeCell ref="AF24:AF25"/>
    <mergeCell ref="AG24:AH25"/>
    <mergeCell ref="AI24:AJ25"/>
    <mergeCell ref="AK24:AK25"/>
    <mergeCell ref="AL22:AO22"/>
    <mergeCell ref="B23:C23"/>
    <mergeCell ref="D23:E23"/>
    <mergeCell ref="P23:Q23"/>
    <mergeCell ref="R23:S23"/>
    <mergeCell ref="U23:V23"/>
    <mergeCell ref="W23:X23"/>
    <mergeCell ref="AB23:AC23"/>
    <mergeCell ref="AD23:AE23"/>
    <mergeCell ref="AG23:AH23"/>
    <mergeCell ref="AL23:AM23"/>
    <mergeCell ref="AN23:AO23"/>
    <mergeCell ref="K22:N22"/>
    <mergeCell ref="P22:S22"/>
    <mergeCell ref="U22:X22"/>
    <mergeCell ref="AB22:AE22"/>
    <mergeCell ref="AG22:AJ22"/>
    <mergeCell ref="A26:A27"/>
    <mergeCell ref="B26:C27"/>
    <mergeCell ref="D26:E27"/>
    <mergeCell ref="F26:F27"/>
    <mergeCell ref="G26:G27"/>
    <mergeCell ref="I26:J27"/>
    <mergeCell ref="O26:O27"/>
    <mergeCell ref="P26:Q27"/>
    <mergeCell ref="AB24:AC25"/>
    <mergeCell ref="P24:Q25"/>
    <mergeCell ref="R24:S25"/>
    <mergeCell ref="T24:T25"/>
    <mergeCell ref="U24:V25"/>
    <mergeCell ref="W24:X25"/>
    <mergeCell ref="Z24:AA25"/>
    <mergeCell ref="A24:A25"/>
    <mergeCell ref="B24:C25"/>
    <mergeCell ref="D24:E25"/>
    <mergeCell ref="F24:F25"/>
    <mergeCell ref="G24:G25"/>
    <mergeCell ref="I24:J25"/>
    <mergeCell ref="O24:O25"/>
    <mergeCell ref="AN26:AO27"/>
    <mergeCell ref="A28:A29"/>
    <mergeCell ref="B28:C29"/>
    <mergeCell ref="D28:E29"/>
    <mergeCell ref="I28:J29"/>
    <mergeCell ref="O28:O29"/>
    <mergeCell ref="P28:Q29"/>
    <mergeCell ref="R28:S29"/>
    <mergeCell ref="T28:T29"/>
    <mergeCell ref="U28:V29"/>
    <mergeCell ref="AD26:AE27"/>
    <mergeCell ref="AF26:AF27"/>
    <mergeCell ref="AG26:AH27"/>
    <mergeCell ref="AI26:AJ27"/>
    <mergeCell ref="AK26:AK27"/>
    <mergeCell ref="AL26:AM27"/>
    <mergeCell ref="R26:S27"/>
    <mergeCell ref="T26:T27"/>
    <mergeCell ref="U26:V27"/>
    <mergeCell ref="W26:X27"/>
    <mergeCell ref="Z26:AA27"/>
    <mergeCell ref="AB26:AC27"/>
    <mergeCell ref="AK28:AK29"/>
    <mergeCell ref="AL28:AM29"/>
    <mergeCell ref="AN28:AO29"/>
    <mergeCell ref="A30:A31"/>
    <mergeCell ref="B30:C31"/>
    <mergeCell ref="D30:E31"/>
    <mergeCell ref="I30:J31"/>
    <mergeCell ref="O30:O31"/>
    <mergeCell ref="P30:Q31"/>
    <mergeCell ref="W28:X29"/>
    <mergeCell ref="Z28:AA29"/>
    <mergeCell ref="AB28:AC29"/>
    <mergeCell ref="AD28:AE29"/>
    <mergeCell ref="AF28:AF29"/>
    <mergeCell ref="AG28:AH29"/>
    <mergeCell ref="I40:J41"/>
    <mergeCell ref="B16:C16"/>
    <mergeCell ref="D16:E16"/>
    <mergeCell ref="F16:G16"/>
    <mergeCell ref="H16:I16"/>
    <mergeCell ref="J16:K16"/>
    <mergeCell ref="AJ32:AJ33"/>
    <mergeCell ref="B33:C33"/>
    <mergeCell ref="D33:E33"/>
    <mergeCell ref="I34:J35"/>
    <mergeCell ref="I36:J37"/>
    <mergeCell ref="I38:J39"/>
    <mergeCell ref="R30:S31"/>
    <mergeCell ref="T30:T31"/>
    <mergeCell ref="U30:V31"/>
    <mergeCell ref="W30:X31"/>
    <mergeCell ref="I32:J33"/>
    <mergeCell ref="AI32:AI33"/>
    <mergeCell ref="AI28:AJ29"/>
    <mergeCell ref="AI23:AJ23"/>
    <mergeCell ref="AB19:AC19"/>
    <mergeCell ref="AD19:AE19"/>
    <mergeCell ref="AF19:AG19"/>
    <mergeCell ref="AH19:AI19"/>
    <mergeCell ref="AB16:AC16"/>
    <mergeCell ref="AD16:AE16"/>
    <mergeCell ref="AF16:AG16"/>
    <mergeCell ref="AH16:AI16"/>
    <mergeCell ref="L16:M16"/>
    <mergeCell ref="N16:O16"/>
    <mergeCell ref="P16:Q16"/>
    <mergeCell ref="R16:S16"/>
    <mergeCell ref="T16:U16"/>
    <mergeCell ref="V16:W16"/>
    <mergeCell ref="AF17:AG17"/>
    <mergeCell ref="AH17:AI17"/>
    <mergeCell ref="AJ17:AK17"/>
    <mergeCell ref="T17:U17"/>
    <mergeCell ref="V17:W17"/>
    <mergeCell ref="X17:Y17"/>
    <mergeCell ref="Z17:AA17"/>
    <mergeCell ref="AB17:AC17"/>
    <mergeCell ref="AD17:AE17"/>
  </mergeCells>
  <pageMargins left="0.7" right="0.7" top="0.78740157499999996" bottom="0.78740157499999996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5581-1C0D-482D-9D2A-D470F8DC87BD}">
  <sheetPr>
    <pageSetUpPr fitToPage="1"/>
  </sheetPr>
  <dimension ref="A1:AV47"/>
  <sheetViews>
    <sheetView view="pageBreakPreview" topLeftCell="A10" zoomScale="60" zoomScaleNormal="54" workbookViewId="0">
      <selection activeCell="AM3" sqref="AM3:AV3"/>
    </sheetView>
  </sheetViews>
  <sheetFormatPr baseColWidth="10" defaultRowHeight="12.75"/>
  <cols>
    <col min="1" max="1" width="16.3984375" bestFit="1" customWidth="1"/>
    <col min="2" max="49" width="5.59765625" customWidth="1"/>
  </cols>
  <sheetData>
    <row r="1" spans="1:48" ht="13.15" thickBot="1">
      <c r="A1" s="507" t="s">
        <v>174</v>
      </c>
      <c r="B1" s="521" t="s">
        <v>175</v>
      </c>
      <c r="C1" s="522"/>
      <c r="D1" s="522"/>
      <c r="E1" s="523"/>
      <c r="F1" s="521" t="s">
        <v>176</v>
      </c>
      <c r="G1" s="522"/>
      <c r="H1" s="522"/>
      <c r="I1" s="523"/>
      <c r="J1" s="521" t="s">
        <v>177</v>
      </c>
      <c r="K1" s="522"/>
      <c r="L1" s="522"/>
      <c r="M1" s="523"/>
      <c r="N1" s="521" t="s">
        <v>180</v>
      </c>
      <c r="O1" s="522"/>
      <c r="P1" s="522"/>
      <c r="Q1" s="523"/>
      <c r="R1" s="521" t="s">
        <v>178</v>
      </c>
      <c r="S1" s="522"/>
      <c r="T1" s="522"/>
      <c r="U1" s="523"/>
      <c r="V1" s="521" t="s">
        <v>120</v>
      </c>
      <c r="W1" s="522"/>
      <c r="X1" s="522"/>
      <c r="Y1" s="523"/>
      <c r="Z1" s="521" t="s">
        <v>121</v>
      </c>
      <c r="AA1" s="522"/>
      <c r="AB1" s="522"/>
      <c r="AC1" s="523"/>
      <c r="AD1" s="521" t="s">
        <v>126</v>
      </c>
      <c r="AE1" s="522"/>
      <c r="AF1" s="522"/>
      <c r="AG1" s="523"/>
      <c r="AH1" s="521" t="s">
        <v>122</v>
      </c>
      <c r="AI1" s="522"/>
      <c r="AJ1" s="522"/>
      <c r="AK1" s="523"/>
    </row>
    <row r="2" spans="1:48" ht="13.15" thickBot="1">
      <c r="A2" s="507"/>
      <c r="B2" s="524" t="s">
        <v>20</v>
      </c>
      <c r="C2" s="485"/>
      <c r="D2" s="524" t="s">
        <v>22</v>
      </c>
      <c r="E2" s="485"/>
      <c r="F2" s="524" t="s">
        <v>20</v>
      </c>
      <c r="G2" s="485"/>
      <c r="H2" s="524" t="s">
        <v>22</v>
      </c>
      <c r="I2" s="485"/>
      <c r="J2" s="524" t="s">
        <v>20</v>
      </c>
      <c r="K2" s="485"/>
      <c r="L2" s="524" t="s">
        <v>22</v>
      </c>
      <c r="M2" s="485"/>
      <c r="N2" s="524" t="s">
        <v>20</v>
      </c>
      <c r="O2" s="485"/>
      <c r="P2" s="524" t="s">
        <v>22</v>
      </c>
      <c r="Q2" s="485"/>
      <c r="R2" s="524" t="s">
        <v>20</v>
      </c>
      <c r="S2" s="485"/>
      <c r="T2" s="524" t="s">
        <v>22</v>
      </c>
      <c r="U2" s="485"/>
      <c r="V2" s="524" t="s">
        <v>20</v>
      </c>
      <c r="W2" s="485"/>
      <c r="X2" s="524" t="s">
        <v>22</v>
      </c>
      <c r="Y2" s="485"/>
      <c r="Z2" s="524" t="s">
        <v>20</v>
      </c>
      <c r="AA2" s="485"/>
      <c r="AB2" s="524" t="s">
        <v>22</v>
      </c>
      <c r="AC2" s="485"/>
      <c r="AD2" s="524" t="s">
        <v>20</v>
      </c>
      <c r="AE2" s="485"/>
      <c r="AF2" s="524" t="s">
        <v>22</v>
      </c>
      <c r="AG2" s="485"/>
      <c r="AH2" s="524" t="s">
        <v>20</v>
      </c>
      <c r="AI2" s="485"/>
      <c r="AJ2" s="524" t="s">
        <v>22</v>
      </c>
      <c r="AK2" s="485"/>
    </row>
    <row r="3" spans="1:48" ht="17.649999999999999" thickBot="1">
      <c r="A3" s="509"/>
      <c r="B3" s="525" t="s">
        <v>125</v>
      </c>
      <c r="C3" s="526"/>
      <c r="D3" s="525" t="s">
        <v>124</v>
      </c>
      <c r="E3" s="526"/>
      <c r="F3" s="525" t="s">
        <v>125</v>
      </c>
      <c r="G3" s="526"/>
      <c r="H3" s="525" t="s">
        <v>124</v>
      </c>
      <c r="I3" s="526"/>
      <c r="J3" s="525" t="s">
        <v>125</v>
      </c>
      <c r="K3" s="526"/>
      <c r="L3" s="525" t="s">
        <v>124</v>
      </c>
      <c r="M3" s="526"/>
      <c r="N3" s="525" t="s">
        <v>125</v>
      </c>
      <c r="O3" s="526"/>
      <c r="P3" s="525" t="s">
        <v>124</v>
      </c>
      <c r="Q3" s="526"/>
      <c r="R3" s="525" t="s">
        <v>125</v>
      </c>
      <c r="S3" s="526"/>
      <c r="T3" s="525" t="s">
        <v>124</v>
      </c>
      <c r="U3" s="526"/>
      <c r="V3" s="525" t="s">
        <v>125</v>
      </c>
      <c r="W3" s="526"/>
      <c r="X3" s="525" t="s">
        <v>124</v>
      </c>
      <c r="Y3" s="526"/>
      <c r="Z3" s="525" t="s">
        <v>125</v>
      </c>
      <c r="AA3" s="526"/>
      <c r="AB3" s="525" t="s">
        <v>124</v>
      </c>
      <c r="AC3" s="526"/>
      <c r="AD3" s="525" t="s">
        <v>125</v>
      </c>
      <c r="AE3" s="526"/>
      <c r="AF3" s="525" t="s">
        <v>124</v>
      </c>
      <c r="AG3" s="526"/>
      <c r="AH3" s="525" t="s">
        <v>125</v>
      </c>
      <c r="AI3" s="526"/>
      <c r="AJ3" s="525" t="s">
        <v>124</v>
      </c>
      <c r="AK3" s="526"/>
      <c r="AM3" s="494" t="s">
        <v>179</v>
      </c>
      <c r="AN3" s="496"/>
      <c r="AO3" s="496"/>
      <c r="AP3" s="496"/>
      <c r="AQ3" s="496"/>
      <c r="AR3" s="496"/>
      <c r="AS3" s="496"/>
      <c r="AT3" s="496"/>
      <c r="AU3" s="496"/>
      <c r="AV3" s="495"/>
    </row>
    <row r="4" spans="1:48" ht="45" customHeight="1" thickBot="1">
      <c r="A4" s="111" t="str">
        <f>'Einzel-Sprint-Meisterschaft'!F4</f>
        <v>100m Lagen</v>
      </c>
      <c r="B4" s="494"/>
      <c r="C4" s="495"/>
      <c r="D4" s="494"/>
      <c r="E4" s="495"/>
      <c r="F4" s="494"/>
      <c r="G4" s="495"/>
      <c r="H4" s="494"/>
      <c r="I4" s="495"/>
      <c r="J4" s="494"/>
      <c r="K4" s="495"/>
      <c r="L4" s="494"/>
      <c r="M4" s="495"/>
      <c r="N4" s="494"/>
      <c r="O4" s="495"/>
      <c r="P4" s="494"/>
      <c r="Q4" s="495"/>
      <c r="R4" s="494"/>
      <c r="S4" s="495"/>
      <c r="T4" s="494"/>
      <c r="U4" s="495"/>
      <c r="V4" s="494"/>
      <c r="W4" s="495"/>
      <c r="X4" s="494"/>
      <c r="Y4" s="495"/>
      <c r="Z4" s="494"/>
      <c r="AA4" s="495"/>
      <c r="AB4" s="494"/>
      <c r="AC4" s="495"/>
      <c r="AD4" s="494"/>
      <c r="AE4" s="495"/>
      <c r="AF4" s="494"/>
      <c r="AG4" s="495"/>
      <c r="AH4" s="494"/>
      <c r="AI4" s="495"/>
      <c r="AJ4" s="494"/>
      <c r="AK4" s="495"/>
      <c r="AM4" s="344"/>
      <c r="AN4" s="494"/>
      <c r="AO4" s="496"/>
      <c r="AP4" s="496"/>
      <c r="AQ4" s="496"/>
      <c r="AR4" s="496"/>
      <c r="AS4" s="496"/>
      <c r="AT4" s="496"/>
      <c r="AU4" s="496"/>
      <c r="AV4" s="495"/>
    </row>
    <row r="5" spans="1:48" ht="45" customHeight="1" thickBot="1">
      <c r="A5" s="111" t="str">
        <f>'Einzel-Sprint-Meisterschaft'!G4</f>
        <v>50m Schmetterling</v>
      </c>
      <c r="B5" s="500"/>
      <c r="C5" s="501"/>
      <c r="D5" s="500"/>
      <c r="E5" s="501"/>
      <c r="F5" s="500"/>
      <c r="G5" s="501"/>
      <c r="H5" s="500"/>
      <c r="I5" s="501"/>
      <c r="J5" s="500"/>
      <c r="K5" s="501"/>
      <c r="L5" s="500"/>
      <c r="M5" s="501"/>
      <c r="N5" s="500"/>
      <c r="O5" s="501"/>
      <c r="P5" s="500"/>
      <c r="Q5" s="501"/>
      <c r="R5" s="500"/>
      <c r="S5" s="501"/>
      <c r="T5" s="500"/>
      <c r="U5" s="501"/>
      <c r="V5" s="500"/>
      <c r="W5" s="501"/>
      <c r="X5" s="500"/>
      <c r="Y5" s="501"/>
      <c r="Z5" s="500"/>
      <c r="AA5" s="501"/>
      <c r="AB5" s="500"/>
      <c r="AC5" s="501"/>
      <c r="AD5" s="500"/>
      <c r="AE5" s="501"/>
      <c r="AF5" s="500"/>
      <c r="AG5" s="501"/>
      <c r="AH5" s="500"/>
      <c r="AI5" s="501"/>
      <c r="AJ5" s="500"/>
      <c r="AK5" s="501"/>
      <c r="AM5" s="338"/>
      <c r="AN5" s="494"/>
      <c r="AO5" s="496"/>
      <c r="AP5" s="496"/>
      <c r="AQ5" s="496"/>
      <c r="AR5" s="496"/>
      <c r="AS5" s="496"/>
      <c r="AT5" s="496"/>
      <c r="AU5" s="496"/>
      <c r="AV5" s="495"/>
    </row>
    <row r="6" spans="1:48" ht="45" customHeight="1" thickBot="1">
      <c r="A6" s="111" t="str">
        <f>'Einzel-Sprint-Meisterschaft'!H4</f>
        <v>50m Rücken</v>
      </c>
      <c r="B6" s="494"/>
      <c r="C6" s="495"/>
      <c r="D6" s="494"/>
      <c r="E6" s="495"/>
      <c r="F6" s="494"/>
      <c r="G6" s="495"/>
      <c r="H6" s="494"/>
      <c r="I6" s="495"/>
      <c r="J6" s="494"/>
      <c r="K6" s="495"/>
      <c r="L6" s="494"/>
      <c r="M6" s="495"/>
      <c r="N6" s="494"/>
      <c r="O6" s="495"/>
      <c r="P6" s="494"/>
      <c r="Q6" s="495"/>
      <c r="R6" s="494"/>
      <c r="S6" s="495"/>
      <c r="T6" s="494"/>
      <c r="U6" s="495"/>
      <c r="V6" s="494"/>
      <c r="W6" s="495"/>
      <c r="X6" s="494"/>
      <c r="Y6" s="495"/>
      <c r="Z6" s="494"/>
      <c r="AA6" s="495"/>
      <c r="AB6" s="494"/>
      <c r="AC6" s="495"/>
      <c r="AD6" s="494"/>
      <c r="AE6" s="495"/>
      <c r="AF6" s="494"/>
      <c r="AG6" s="495"/>
      <c r="AH6" s="494"/>
      <c r="AI6" s="495"/>
      <c r="AJ6" s="494"/>
      <c r="AK6" s="495"/>
      <c r="AM6" s="99"/>
      <c r="AN6" s="494"/>
      <c r="AO6" s="496"/>
      <c r="AP6" s="496"/>
      <c r="AQ6" s="496"/>
      <c r="AR6" s="496"/>
      <c r="AS6" s="496"/>
      <c r="AT6" s="496"/>
      <c r="AU6" s="496"/>
      <c r="AV6" s="495"/>
    </row>
    <row r="7" spans="1:48" ht="45" customHeight="1" thickBot="1">
      <c r="A7" s="111" t="str">
        <f>'Einzel-Sprint-Meisterschaft'!I4</f>
        <v>50m Brust</v>
      </c>
      <c r="B7" s="528"/>
      <c r="C7" s="529"/>
      <c r="D7" s="528"/>
      <c r="E7" s="529"/>
      <c r="F7" s="528"/>
      <c r="G7" s="529"/>
      <c r="H7" s="528"/>
      <c r="I7" s="529"/>
      <c r="J7" s="528"/>
      <c r="K7" s="529"/>
      <c r="L7" s="528"/>
      <c r="M7" s="529"/>
      <c r="N7" s="528"/>
      <c r="O7" s="529"/>
      <c r="P7" s="528"/>
      <c r="Q7" s="529"/>
      <c r="R7" s="528"/>
      <c r="S7" s="529"/>
      <c r="T7" s="528"/>
      <c r="U7" s="529"/>
      <c r="V7" s="528"/>
      <c r="W7" s="529"/>
      <c r="X7" s="528"/>
      <c r="Y7" s="529"/>
      <c r="Z7" s="528"/>
      <c r="AA7" s="529"/>
      <c r="AB7" s="528"/>
      <c r="AC7" s="529"/>
      <c r="AD7" s="528"/>
      <c r="AE7" s="529"/>
      <c r="AF7" s="528"/>
      <c r="AG7" s="529"/>
      <c r="AH7" s="528"/>
      <c r="AI7" s="529"/>
      <c r="AJ7" s="528"/>
      <c r="AK7" s="529"/>
      <c r="AM7" s="99"/>
      <c r="AN7" s="494"/>
      <c r="AO7" s="496"/>
      <c r="AP7" s="496"/>
      <c r="AQ7" s="496"/>
      <c r="AR7" s="496"/>
      <c r="AS7" s="496"/>
      <c r="AT7" s="496"/>
      <c r="AU7" s="496"/>
      <c r="AV7" s="495"/>
    </row>
    <row r="8" spans="1:48" ht="45" customHeight="1" thickBot="1">
      <c r="A8" s="111" t="str">
        <f>'Einzel-Sprint-Meisterschaft'!J4</f>
        <v>50m Freistil</v>
      </c>
      <c r="B8" s="494"/>
      <c r="C8" s="495"/>
      <c r="D8" s="494"/>
      <c r="E8" s="495"/>
      <c r="F8" s="494"/>
      <c r="G8" s="495"/>
      <c r="H8" s="494"/>
      <c r="I8" s="495"/>
      <c r="J8" s="494"/>
      <c r="K8" s="495"/>
      <c r="L8" s="494"/>
      <c r="M8" s="495"/>
      <c r="N8" s="494"/>
      <c r="O8" s="495"/>
      <c r="P8" s="494"/>
      <c r="Q8" s="495"/>
      <c r="R8" s="494"/>
      <c r="S8" s="495"/>
      <c r="T8" s="494"/>
      <c r="U8" s="495"/>
      <c r="V8" s="494"/>
      <c r="W8" s="495"/>
      <c r="X8" s="494"/>
      <c r="Y8" s="495"/>
      <c r="Z8" s="494"/>
      <c r="AA8" s="495"/>
      <c r="AB8" s="494"/>
      <c r="AC8" s="495"/>
      <c r="AD8" s="494"/>
      <c r="AE8" s="495"/>
      <c r="AF8" s="494"/>
      <c r="AG8" s="495"/>
      <c r="AH8" s="494"/>
      <c r="AI8" s="495"/>
      <c r="AJ8" s="494"/>
      <c r="AK8" s="495"/>
      <c r="AM8" s="99"/>
      <c r="AN8" s="494"/>
      <c r="AO8" s="496"/>
      <c r="AP8" s="496"/>
      <c r="AQ8" s="496"/>
      <c r="AR8" s="496"/>
      <c r="AS8" s="496"/>
      <c r="AT8" s="496"/>
      <c r="AU8" s="496"/>
      <c r="AV8" s="495"/>
    </row>
    <row r="9" spans="1:48" ht="45" customHeight="1" thickBot="1">
      <c r="A9" s="111" t="str">
        <f>'Einzel-Sprint-Meisterschaft'!K4</f>
        <v>25 m Rückenbeine</v>
      </c>
      <c r="B9" s="516"/>
      <c r="C9" s="517"/>
      <c r="D9" s="516"/>
      <c r="E9" s="517"/>
      <c r="F9" s="516"/>
      <c r="G9" s="517"/>
      <c r="H9" s="516"/>
      <c r="I9" s="517"/>
      <c r="J9" s="516"/>
      <c r="K9" s="517"/>
      <c r="L9" s="516"/>
      <c r="M9" s="517"/>
      <c r="N9" s="516"/>
      <c r="O9" s="517"/>
      <c r="P9" s="516"/>
      <c r="Q9" s="517"/>
      <c r="R9" s="516"/>
      <c r="S9" s="517"/>
      <c r="T9" s="516"/>
      <c r="U9" s="517"/>
      <c r="V9" s="516"/>
      <c r="W9" s="517"/>
      <c r="X9" s="516"/>
      <c r="Y9" s="517"/>
      <c r="Z9" s="516"/>
      <c r="AA9" s="517"/>
      <c r="AB9" s="516"/>
      <c r="AC9" s="517"/>
      <c r="AD9" s="516"/>
      <c r="AE9" s="517"/>
      <c r="AF9" s="516"/>
      <c r="AG9" s="517"/>
      <c r="AH9" s="516"/>
      <c r="AI9" s="517"/>
      <c r="AJ9" s="516"/>
      <c r="AK9" s="517"/>
      <c r="AM9" s="99"/>
      <c r="AN9" s="494"/>
      <c r="AO9" s="496"/>
      <c r="AP9" s="496"/>
      <c r="AQ9" s="496"/>
      <c r="AR9" s="496"/>
      <c r="AS9" s="496"/>
      <c r="AT9" s="496"/>
      <c r="AU9" s="496"/>
      <c r="AV9" s="495"/>
    </row>
    <row r="10" spans="1:48" ht="45" customHeight="1" thickBot="1">
      <c r="A10" s="111" t="str">
        <f>'Einzel-Sprint-Meisterschaft'!L4</f>
        <v>25 m Kraulbeine</v>
      </c>
      <c r="B10" s="494"/>
      <c r="C10" s="495"/>
      <c r="D10" s="494"/>
      <c r="E10" s="495"/>
      <c r="F10" s="494"/>
      <c r="G10" s="495"/>
      <c r="H10" s="494"/>
      <c r="I10" s="495"/>
      <c r="J10" s="494"/>
      <c r="K10" s="495"/>
      <c r="L10" s="494"/>
      <c r="M10" s="495"/>
      <c r="N10" s="494"/>
      <c r="O10" s="495"/>
      <c r="P10" s="494"/>
      <c r="Q10" s="495"/>
      <c r="R10" s="494"/>
      <c r="S10" s="495"/>
      <c r="T10" s="494"/>
      <c r="U10" s="495"/>
      <c r="V10" s="494"/>
      <c r="W10" s="495"/>
      <c r="X10" s="494"/>
      <c r="Y10" s="495"/>
      <c r="Z10" s="494"/>
      <c r="AA10" s="495"/>
      <c r="AB10" s="494"/>
      <c r="AC10" s="495"/>
      <c r="AD10" s="494"/>
      <c r="AE10" s="495"/>
      <c r="AF10" s="494"/>
      <c r="AG10" s="495"/>
      <c r="AH10" s="494"/>
      <c r="AI10" s="495"/>
      <c r="AJ10" s="494"/>
      <c r="AK10" s="495"/>
      <c r="AM10" s="99"/>
      <c r="AN10" s="494"/>
      <c r="AO10" s="496"/>
      <c r="AP10" s="496"/>
      <c r="AQ10" s="496"/>
      <c r="AR10" s="496"/>
      <c r="AS10" s="496"/>
      <c r="AT10" s="496"/>
      <c r="AU10" s="496"/>
      <c r="AV10" s="495"/>
    </row>
    <row r="11" spans="1:48" ht="45" customHeight="1" thickBot="1">
      <c r="A11" s="111" t="str">
        <f>'Einzel-Sprint-Meisterschaft'!M4</f>
        <v>25 m Schmetterling</v>
      </c>
      <c r="B11" s="516"/>
      <c r="C11" s="517"/>
      <c r="D11" s="516"/>
      <c r="E11" s="517"/>
      <c r="F11" s="516"/>
      <c r="G11" s="517"/>
      <c r="H11" s="516"/>
      <c r="I11" s="517"/>
      <c r="J11" s="516"/>
      <c r="K11" s="517"/>
      <c r="L11" s="516"/>
      <c r="M11" s="517"/>
      <c r="N11" s="516"/>
      <c r="O11" s="517"/>
      <c r="P11" s="516"/>
      <c r="Q11" s="517"/>
      <c r="R11" s="516"/>
      <c r="S11" s="517"/>
      <c r="T11" s="516"/>
      <c r="U11" s="517"/>
      <c r="V11" s="516"/>
      <c r="W11" s="517"/>
      <c r="X11" s="516"/>
      <c r="Y11" s="517"/>
      <c r="Z11" s="516"/>
      <c r="AA11" s="517"/>
      <c r="AB11" s="516"/>
      <c r="AC11" s="517"/>
      <c r="AD11" s="516"/>
      <c r="AE11" s="517"/>
      <c r="AF11" s="516"/>
      <c r="AG11" s="517"/>
      <c r="AH11" s="516"/>
      <c r="AI11" s="517"/>
      <c r="AJ11" s="516"/>
      <c r="AK11" s="517"/>
      <c r="AM11" s="99"/>
      <c r="AN11" s="494"/>
      <c r="AO11" s="496"/>
      <c r="AP11" s="496"/>
      <c r="AQ11" s="496"/>
      <c r="AR11" s="496"/>
      <c r="AS11" s="496"/>
      <c r="AT11" s="496"/>
      <c r="AU11" s="496"/>
      <c r="AV11" s="495"/>
    </row>
    <row r="12" spans="1:48" ht="45" customHeight="1" thickBot="1">
      <c r="A12" s="111" t="str">
        <f>'Einzel-Sprint-Meisterschaft'!N4</f>
        <v>25 m Rücken</v>
      </c>
      <c r="B12" s="494"/>
      <c r="C12" s="495"/>
      <c r="D12" s="494"/>
      <c r="E12" s="495"/>
      <c r="F12" s="494"/>
      <c r="G12" s="495"/>
      <c r="H12" s="494"/>
      <c r="I12" s="495"/>
      <c r="J12" s="494"/>
      <c r="K12" s="495"/>
      <c r="L12" s="494"/>
      <c r="M12" s="495"/>
      <c r="N12" s="494"/>
      <c r="O12" s="495"/>
      <c r="P12" s="494"/>
      <c r="Q12" s="495"/>
      <c r="R12" s="494"/>
      <c r="S12" s="495"/>
      <c r="T12" s="494"/>
      <c r="U12" s="495"/>
      <c r="V12" s="494"/>
      <c r="W12" s="495"/>
      <c r="X12" s="494"/>
      <c r="Y12" s="495"/>
      <c r="Z12" s="494"/>
      <c r="AA12" s="495"/>
      <c r="AB12" s="494"/>
      <c r="AC12" s="495"/>
      <c r="AD12" s="494"/>
      <c r="AE12" s="495"/>
      <c r="AF12" s="494"/>
      <c r="AG12" s="495"/>
      <c r="AH12" s="494"/>
      <c r="AI12" s="495"/>
      <c r="AJ12" s="494"/>
      <c r="AK12" s="495"/>
      <c r="AM12" s="99"/>
      <c r="AN12" s="494"/>
      <c r="AO12" s="496"/>
      <c r="AP12" s="496"/>
      <c r="AQ12" s="496"/>
      <c r="AR12" s="496"/>
      <c r="AS12" s="496"/>
      <c r="AT12" s="496"/>
      <c r="AU12" s="496"/>
      <c r="AV12" s="495"/>
    </row>
    <row r="13" spans="1:48" ht="45" customHeight="1" thickBot="1">
      <c r="A13" s="111" t="str">
        <f>'Einzel-Sprint-Meisterschaft'!O4</f>
        <v>25 m Brustbeine</v>
      </c>
      <c r="B13" s="516"/>
      <c r="C13" s="517"/>
      <c r="D13" s="516"/>
      <c r="E13" s="517"/>
      <c r="F13" s="516"/>
      <c r="G13" s="517"/>
      <c r="H13" s="516"/>
      <c r="I13" s="517"/>
      <c r="J13" s="516"/>
      <c r="K13" s="517"/>
      <c r="L13" s="516"/>
      <c r="M13" s="517"/>
      <c r="N13" s="516"/>
      <c r="O13" s="517"/>
      <c r="P13" s="516"/>
      <c r="Q13" s="517"/>
      <c r="R13" s="516"/>
      <c r="S13" s="517"/>
      <c r="T13" s="516"/>
      <c r="U13" s="517"/>
      <c r="V13" s="516"/>
      <c r="W13" s="517"/>
      <c r="X13" s="516"/>
      <c r="Y13" s="517"/>
      <c r="Z13" s="516"/>
      <c r="AA13" s="517"/>
      <c r="AB13" s="516"/>
      <c r="AC13" s="517"/>
      <c r="AD13" s="516"/>
      <c r="AE13" s="517"/>
      <c r="AF13" s="516"/>
      <c r="AG13" s="517"/>
      <c r="AH13" s="516"/>
      <c r="AI13" s="517"/>
      <c r="AJ13" s="516"/>
      <c r="AK13" s="517"/>
      <c r="AM13" s="339"/>
      <c r="AN13" s="494"/>
      <c r="AO13" s="496"/>
      <c r="AP13" s="496"/>
      <c r="AQ13" s="496"/>
      <c r="AR13" s="496"/>
      <c r="AS13" s="496"/>
      <c r="AT13" s="496"/>
      <c r="AU13" s="496"/>
      <c r="AV13" s="495"/>
    </row>
    <row r="14" spans="1:48" ht="45" customHeight="1" thickBot="1">
      <c r="A14" s="111" t="str">
        <f>'Einzel-Sprint-Meisterschaft'!P4</f>
        <v>25 m Brust</v>
      </c>
      <c r="B14" s="494"/>
      <c r="C14" s="495"/>
      <c r="D14" s="494"/>
      <c r="E14" s="495"/>
      <c r="F14" s="494"/>
      <c r="G14" s="495"/>
      <c r="H14" s="494"/>
      <c r="I14" s="495"/>
      <c r="J14" s="494"/>
      <c r="K14" s="495"/>
      <c r="L14" s="494"/>
      <c r="M14" s="495"/>
      <c r="N14" s="494"/>
      <c r="O14" s="495"/>
      <c r="P14" s="494"/>
      <c r="Q14" s="495"/>
      <c r="R14" s="494"/>
      <c r="S14" s="495"/>
      <c r="T14" s="494"/>
      <c r="U14" s="495"/>
      <c r="V14" s="494"/>
      <c r="W14" s="495"/>
      <c r="X14" s="494"/>
      <c r="Y14" s="495"/>
      <c r="Z14" s="494"/>
      <c r="AA14" s="495"/>
      <c r="AB14" s="494"/>
      <c r="AC14" s="495"/>
      <c r="AD14" s="494"/>
      <c r="AE14" s="495"/>
      <c r="AF14" s="494"/>
      <c r="AG14" s="495"/>
      <c r="AH14" s="494"/>
      <c r="AI14" s="495"/>
      <c r="AJ14" s="494"/>
      <c r="AK14" s="495"/>
    </row>
    <row r="15" spans="1:48" ht="45" customHeight="1" thickBot="1">
      <c r="A15" s="205" t="str">
        <f>'Einzel-Sprint-Meisterschaft'!Q4</f>
        <v>25 m Freistil</v>
      </c>
      <c r="B15" s="528"/>
      <c r="C15" s="529"/>
      <c r="D15" s="528"/>
      <c r="E15" s="529"/>
      <c r="F15" s="528"/>
      <c r="G15" s="529"/>
      <c r="H15" s="528"/>
      <c r="I15" s="529"/>
      <c r="J15" s="528"/>
      <c r="K15" s="529"/>
      <c r="L15" s="528"/>
      <c r="M15" s="529"/>
      <c r="N15" s="528"/>
      <c r="O15" s="529"/>
      <c r="P15" s="528"/>
      <c r="Q15" s="529"/>
      <c r="R15" s="528"/>
      <c r="S15" s="529"/>
      <c r="T15" s="528"/>
      <c r="U15" s="529"/>
      <c r="V15" s="528"/>
      <c r="W15" s="529"/>
      <c r="X15" s="528"/>
      <c r="Y15" s="529"/>
      <c r="Z15" s="528"/>
      <c r="AA15" s="529"/>
      <c r="AB15" s="528"/>
      <c r="AC15" s="529"/>
      <c r="AD15" s="528"/>
      <c r="AE15" s="529"/>
      <c r="AF15" s="528"/>
      <c r="AG15" s="529"/>
      <c r="AH15" s="528"/>
      <c r="AI15" s="529"/>
      <c r="AJ15" s="528"/>
      <c r="AK15" s="529"/>
    </row>
    <row r="16" spans="1:48" ht="20" customHeight="1" thickBot="1"/>
    <row r="17" spans="1:41" ht="45" customHeight="1" thickBot="1">
      <c r="A17" s="100" t="s">
        <v>123</v>
      </c>
      <c r="B17" s="494"/>
      <c r="C17" s="495"/>
      <c r="D17" s="494"/>
      <c r="E17" s="495"/>
      <c r="F17" s="494"/>
      <c r="G17" s="495"/>
      <c r="H17" s="494"/>
      <c r="I17" s="495"/>
      <c r="J17" s="494"/>
      <c r="K17" s="495"/>
      <c r="L17" s="494"/>
      <c r="M17" s="495"/>
      <c r="N17" s="494"/>
      <c r="O17" s="495"/>
      <c r="P17" s="494"/>
      <c r="Q17" s="495"/>
      <c r="R17" s="494"/>
      <c r="S17" s="495"/>
      <c r="T17" s="494"/>
      <c r="U17" s="495"/>
      <c r="V17" s="494"/>
      <c r="W17" s="495"/>
      <c r="X17" s="494"/>
      <c r="Y17" s="495"/>
      <c r="Z17" s="494"/>
      <c r="AA17" s="495"/>
      <c r="AB17" s="494"/>
      <c r="AC17" s="495"/>
      <c r="AD17" s="494"/>
      <c r="AE17" s="495"/>
      <c r="AF17" s="494"/>
      <c r="AG17" s="495"/>
      <c r="AH17" s="494"/>
      <c r="AI17" s="495"/>
      <c r="AJ17" s="494"/>
      <c r="AK17" s="495"/>
    </row>
    <row r="19" spans="1:41" ht="13.15" thickBot="1"/>
    <row r="20" spans="1:41" ht="13.15" thickBot="1">
      <c r="B20" s="207" t="s">
        <v>23</v>
      </c>
      <c r="C20" s="336"/>
      <c r="D20" s="336"/>
      <c r="E20" s="208"/>
      <c r="H20" t="s">
        <v>146</v>
      </c>
      <c r="K20" s="494" t="s">
        <v>145</v>
      </c>
      <c r="L20" s="496"/>
      <c r="M20" s="496"/>
      <c r="N20" s="495"/>
      <c r="P20" s="536" t="s">
        <v>147</v>
      </c>
      <c r="Q20" s="537"/>
      <c r="R20" s="537"/>
      <c r="S20" s="538"/>
      <c r="U20" s="536" t="s">
        <v>148</v>
      </c>
      <c r="V20" s="537"/>
      <c r="W20" s="537"/>
      <c r="X20" s="538"/>
      <c r="AB20" s="536" t="s">
        <v>145</v>
      </c>
      <c r="AC20" s="537"/>
      <c r="AD20" s="537"/>
      <c r="AE20" s="538"/>
      <c r="AG20" s="536" t="s">
        <v>147</v>
      </c>
      <c r="AH20" s="537"/>
      <c r="AI20" s="537"/>
      <c r="AJ20" s="538"/>
      <c r="AL20" s="536" t="s">
        <v>148</v>
      </c>
      <c r="AM20" s="537"/>
      <c r="AN20" s="537"/>
      <c r="AO20" s="538"/>
    </row>
    <row r="21" spans="1:41" ht="18" customHeight="1" thickBot="1">
      <c r="B21" s="492" t="s">
        <v>127</v>
      </c>
      <c r="C21" s="493"/>
      <c r="D21" s="494" t="s">
        <v>128</v>
      </c>
      <c r="E21" s="495"/>
      <c r="K21" s="334" t="s">
        <v>125</v>
      </c>
      <c r="L21" s="335"/>
      <c r="M21" s="334" t="s">
        <v>124</v>
      </c>
      <c r="N21" s="335"/>
      <c r="P21" s="525" t="s">
        <v>125</v>
      </c>
      <c r="Q21" s="526"/>
      <c r="R21" s="525" t="s">
        <v>124</v>
      </c>
      <c r="S21" s="526"/>
      <c r="U21" s="525" t="s">
        <v>125</v>
      </c>
      <c r="V21" s="526"/>
      <c r="W21" s="525" t="s">
        <v>124</v>
      </c>
      <c r="X21" s="526"/>
      <c r="AB21" s="525" t="s">
        <v>125</v>
      </c>
      <c r="AC21" s="526"/>
      <c r="AD21" s="525" t="s">
        <v>124</v>
      </c>
      <c r="AE21" s="526"/>
      <c r="AG21" s="525" t="s">
        <v>125</v>
      </c>
      <c r="AH21" s="526"/>
      <c r="AI21" s="525" t="s">
        <v>124</v>
      </c>
      <c r="AJ21" s="526"/>
      <c r="AL21" s="525" t="s">
        <v>125</v>
      </c>
      <c r="AM21" s="526"/>
      <c r="AN21" s="525" t="s">
        <v>124</v>
      </c>
      <c r="AO21" s="526"/>
    </row>
    <row r="22" spans="1:41" ht="22.5" customHeight="1">
      <c r="A22" s="497" t="str">
        <f>Staffelmeldungen!D4</f>
        <v>4x 25 m Lagen mixed</v>
      </c>
      <c r="B22" s="532"/>
      <c r="C22" s="533"/>
      <c r="D22" s="532"/>
      <c r="E22" s="533"/>
      <c r="F22" s="527"/>
      <c r="G22" s="527"/>
      <c r="H22" s="235"/>
      <c r="I22" s="510" t="s">
        <v>175</v>
      </c>
      <c r="J22" s="511"/>
      <c r="K22" s="124"/>
      <c r="L22" s="123"/>
      <c r="M22" s="238"/>
      <c r="N22" s="125"/>
      <c r="O22" s="527"/>
      <c r="P22" s="532"/>
      <c r="Q22" s="539"/>
      <c r="R22" s="542"/>
      <c r="S22" s="533"/>
      <c r="T22" s="527"/>
      <c r="U22" s="532"/>
      <c r="V22" s="539"/>
      <c r="W22" s="542"/>
      <c r="X22" s="533"/>
      <c r="Z22" s="527" t="s">
        <v>153</v>
      </c>
      <c r="AA22" s="541"/>
      <c r="AB22" s="542"/>
      <c r="AC22" s="539"/>
      <c r="AD22" s="542"/>
      <c r="AE22" s="533"/>
      <c r="AF22" s="527"/>
      <c r="AG22" s="532"/>
      <c r="AH22" s="539"/>
      <c r="AI22" s="542"/>
      <c r="AJ22" s="533"/>
      <c r="AK22" s="527"/>
      <c r="AL22" s="532"/>
      <c r="AM22" s="539"/>
      <c r="AN22" s="542"/>
      <c r="AO22" s="533"/>
    </row>
    <row r="23" spans="1:41" ht="22.5" customHeight="1" thickBot="1">
      <c r="A23" s="498"/>
      <c r="B23" s="534"/>
      <c r="C23" s="535"/>
      <c r="D23" s="534"/>
      <c r="E23" s="535"/>
      <c r="F23" s="527"/>
      <c r="G23" s="527"/>
      <c r="H23" s="235"/>
      <c r="I23" s="508"/>
      <c r="J23" s="509"/>
      <c r="K23" s="236"/>
      <c r="L23" s="237"/>
      <c r="M23" s="235"/>
      <c r="N23" s="132"/>
      <c r="O23" s="527"/>
      <c r="P23" s="540"/>
      <c r="Q23" s="541"/>
      <c r="R23" s="527"/>
      <c r="S23" s="543"/>
      <c r="T23" s="527"/>
      <c r="U23" s="540"/>
      <c r="V23" s="541"/>
      <c r="W23" s="527"/>
      <c r="X23" s="543"/>
      <c r="Z23" s="527"/>
      <c r="AA23" s="541"/>
      <c r="AB23" s="527"/>
      <c r="AC23" s="541"/>
      <c r="AD23" s="527"/>
      <c r="AE23" s="543"/>
      <c r="AF23" s="527"/>
      <c r="AG23" s="540"/>
      <c r="AH23" s="541"/>
      <c r="AI23" s="527"/>
      <c r="AJ23" s="543"/>
      <c r="AK23" s="527"/>
      <c r="AL23" s="540"/>
      <c r="AM23" s="541"/>
      <c r="AN23" s="527"/>
      <c r="AO23" s="543"/>
    </row>
    <row r="24" spans="1:41" ht="22.5" customHeight="1">
      <c r="A24" s="497" t="str">
        <f>Staffelmeldungen!E4</f>
        <v>4x 50 m Lagen mixed</v>
      </c>
      <c r="B24" s="530"/>
      <c r="C24" s="531"/>
      <c r="D24" s="530"/>
      <c r="E24" s="531"/>
      <c r="F24" s="527"/>
      <c r="G24" s="527"/>
      <c r="H24" s="235"/>
      <c r="I24" s="512" t="s">
        <v>176</v>
      </c>
      <c r="J24" s="513"/>
      <c r="K24" s="128"/>
      <c r="L24" s="133"/>
      <c r="M24" s="241"/>
      <c r="N24" s="129"/>
      <c r="O24" s="527"/>
      <c r="P24" s="500"/>
      <c r="Q24" s="544"/>
      <c r="R24" s="546"/>
      <c r="S24" s="501"/>
      <c r="T24" s="527"/>
      <c r="U24" s="500"/>
      <c r="V24" s="544"/>
      <c r="W24" s="546"/>
      <c r="X24" s="501"/>
      <c r="Z24" s="527" t="s">
        <v>154</v>
      </c>
      <c r="AA24" s="541"/>
      <c r="AB24" s="546"/>
      <c r="AC24" s="544"/>
      <c r="AD24" s="546"/>
      <c r="AE24" s="501"/>
      <c r="AF24" s="527"/>
      <c r="AG24" s="500"/>
      <c r="AH24" s="544"/>
      <c r="AI24" s="546"/>
      <c r="AJ24" s="501"/>
      <c r="AK24" s="527"/>
      <c r="AL24" s="500"/>
      <c r="AM24" s="544"/>
      <c r="AN24" s="546"/>
      <c r="AO24" s="501"/>
    </row>
    <row r="25" spans="1:41" ht="22.5" customHeight="1" thickBot="1">
      <c r="A25" s="498"/>
      <c r="B25" s="490"/>
      <c r="C25" s="491"/>
      <c r="D25" s="490"/>
      <c r="E25" s="491"/>
      <c r="F25" s="527"/>
      <c r="G25" s="527"/>
      <c r="H25" s="235"/>
      <c r="I25" s="512"/>
      <c r="J25" s="513"/>
      <c r="K25" s="239"/>
      <c r="L25" s="240"/>
      <c r="M25" s="242"/>
      <c r="N25" s="243"/>
      <c r="O25" s="527"/>
      <c r="P25" s="516"/>
      <c r="Q25" s="545"/>
      <c r="R25" s="547"/>
      <c r="S25" s="517"/>
      <c r="T25" s="527"/>
      <c r="U25" s="516"/>
      <c r="V25" s="545"/>
      <c r="W25" s="547"/>
      <c r="X25" s="517"/>
      <c r="Z25" s="527"/>
      <c r="AA25" s="541"/>
      <c r="AB25" s="547"/>
      <c r="AC25" s="545"/>
      <c r="AD25" s="547"/>
      <c r="AE25" s="517"/>
      <c r="AF25" s="527"/>
      <c r="AG25" s="516"/>
      <c r="AH25" s="545"/>
      <c r="AI25" s="547"/>
      <c r="AJ25" s="517"/>
      <c r="AK25" s="527"/>
      <c r="AL25" s="516"/>
      <c r="AM25" s="545"/>
      <c r="AN25" s="547"/>
      <c r="AO25" s="517"/>
    </row>
    <row r="26" spans="1:41" ht="22.5" customHeight="1">
      <c r="A26" s="497" t="str">
        <f>Staffelmeldungen!F4</f>
        <v>4x 25 m Lagen mixed</v>
      </c>
      <c r="B26" s="532"/>
      <c r="C26" s="533"/>
      <c r="D26" s="532"/>
      <c r="E26" s="533"/>
      <c r="I26" s="510" t="s">
        <v>177</v>
      </c>
      <c r="J26" s="511"/>
      <c r="K26" s="124"/>
      <c r="L26" s="123"/>
      <c r="M26" s="238"/>
      <c r="N26" s="125"/>
      <c r="O26" s="527"/>
      <c r="P26" s="532"/>
      <c r="Q26" s="539"/>
      <c r="R26" s="542"/>
      <c r="S26" s="533"/>
      <c r="T26" s="527"/>
      <c r="U26" s="532"/>
      <c r="V26" s="539"/>
      <c r="W26" s="542"/>
      <c r="X26" s="533"/>
      <c r="Z26" s="527" t="s">
        <v>155</v>
      </c>
      <c r="AA26" s="543"/>
      <c r="AB26" s="532"/>
      <c r="AC26" s="539"/>
      <c r="AD26" s="542"/>
      <c r="AE26" s="533"/>
      <c r="AF26" s="527"/>
      <c r="AG26" s="532"/>
      <c r="AH26" s="539"/>
      <c r="AI26" s="542"/>
      <c r="AJ26" s="533"/>
      <c r="AK26" s="527"/>
      <c r="AL26" s="532"/>
      <c r="AM26" s="539"/>
      <c r="AN26" s="542"/>
      <c r="AO26" s="533"/>
    </row>
    <row r="27" spans="1:41" ht="22.5" customHeight="1" thickBot="1">
      <c r="A27" s="498"/>
      <c r="B27" s="534"/>
      <c r="C27" s="535"/>
      <c r="D27" s="534"/>
      <c r="E27" s="535"/>
      <c r="I27" s="508"/>
      <c r="J27" s="509"/>
      <c r="K27" s="236"/>
      <c r="L27" s="237"/>
      <c r="M27" s="235"/>
      <c r="N27" s="132"/>
      <c r="O27" s="527"/>
      <c r="P27" s="540"/>
      <c r="Q27" s="541"/>
      <c r="R27" s="527"/>
      <c r="S27" s="543"/>
      <c r="T27" s="527"/>
      <c r="U27" s="540"/>
      <c r="V27" s="541"/>
      <c r="W27" s="527"/>
      <c r="X27" s="543"/>
      <c r="Z27" s="527"/>
      <c r="AA27" s="543"/>
      <c r="AB27" s="552"/>
      <c r="AC27" s="553"/>
      <c r="AD27" s="550"/>
      <c r="AE27" s="551"/>
      <c r="AF27" s="527"/>
      <c r="AG27" s="552"/>
      <c r="AH27" s="553"/>
      <c r="AI27" s="550"/>
      <c r="AJ27" s="551"/>
      <c r="AK27" s="527"/>
      <c r="AL27" s="552"/>
      <c r="AM27" s="553"/>
      <c r="AN27" s="550"/>
      <c r="AO27" s="551"/>
    </row>
    <row r="28" spans="1:41" ht="22.5" customHeight="1">
      <c r="A28" s="497" t="str">
        <f>Staffelmeldungen!G4</f>
        <v>4x 50 m Freistil mixed</v>
      </c>
      <c r="B28" s="530"/>
      <c r="C28" s="531"/>
      <c r="D28" s="530"/>
      <c r="E28" s="531"/>
      <c r="I28" s="512" t="s">
        <v>180</v>
      </c>
      <c r="J28" s="513"/>
      <c r="K28" s="128"/>
      <c r="L28" s="133"/>
      <c r="M28" s="241"/>
      <c r="N28" s="129"/>
      <c r="O28" s="527"/>
      <c r="P28" s="500"/>
      <c r="Q28" s="544"/>
      <c r="R28" s="546"/>
      <c r="S28" s="501"/>
      <c r="T28" s="527"/>
      <c r="U28" s="500"/>
      <c r="V28" s="544"/>
      <c r="W28" s="546"/>
      <c r="X28" s="501"/>
    </row>
    <row r="29" spans="1:41" ht="22.5" customHeight="1" thickBot="1">
      <c r="A29" s="499"/>
      <c r="B29" s="490"/>
      <c r="C29" s="491"/>
      <c r="D29" s="490"/>
      <c r="E29" s="491"/>
      <c r="I29" s="512"/>
      <c r="J29" s="513"/>
      <c r="K29" s="239"/>
      <c r="L29" s="240"/>
      <c r="M29" s="242"/>
      <c r="N29" s="243"/>
      <c r="O29" s="527"/>
      <c r="P29" s="516"/>
      <c r="Q29" s="545"/>
      <c r="R29" s="547"/>
      <c r="S29" s="517"/>
      <c r="T29" s="527"/>
      <c r="U29" s="516"/>
      <c r="V29" s="545"/>
      <c r="W29" s="547"/>
      <c r="X29" s="517"/>
    </row>
    <row r="30" spans="1:41" ht="22.5" customHeight="1" thickBot="1">
      <c r="I30" s="510" t="s">
        <v>178</v>
      </c>
      <c r="J30" s="511"/>
      <c r="K30" s="124"/>
      <c r="L30" s="123"/>
      <c r="M30" s="135"/>
      <c r="N30" s="125"/>
      <c r="O30" s="136"/>
      <c r="P30" s="124"/>
      <c r="Q30" s="123"/>
      <c r="R30" s="135"/>
      <c r="S30" s="125"/>
      <c r="T30" s="136"/>
      <c r="U30" s="124"/>
      <c r="V30" s="123"/>
      <c r="W30" s="135"/>
      <c r="X30" s="125"/>
      <c r="AI30" s="527"/>
      <c r="AJ30" s="527"/>
    </row>
    <row r="31" spans="1:41" ht="22.5" customHeight="1" thickBot="1">
      <c r="A31" s="100" t="s">
        <v>123</v>
      </c>
      <c r="B31" s="494"/>
      <c r="C31" s="495"/>
      <c r="D31" s="494"/>
      <c r="E31" s="495"/>
      <c r="I31" s="508"/>
      <c r="J31" s="509"/>
      <c r="K31" s="126"/>
      <c r="L31" s="134"/>
      <c r="M31" s="137"/>
      <c r="N31" s="127"/>
      <c r="O31" s="136"/>
      <c r="P31" s="126"/>
      <c r="Q31" s="134"/>
      <c r="R31" s="137"/>
      <c r="S31" s="127"/>
      <c r="T31" s="136"/>
      <c r="U31" s="126"/>
      <c r="V31" s="134"/>
      <c r="W31" s="137"/>
      <c r="X31" s="127"/>
      <c r="AI31" s="527"/>
      <c r="AJ31" s="527"/>
    </row>
    <row r="32" spans="1:41" ht="22.5" customHeight="1">
      <c r="I32" s="502" t="s">
        <v>149</v>
      </c>
      <c r="J32" s="503"/>
      <c r="K32" s="128"/>
      <c r="L32" s="133"/>
      <c r="M32" s="138"/>
      <c r="N32" s="129"/>
      <c r="O32" s="136"/>
      <c r="P32" s="128"/>
      <c r="Q32" s="133"/>
      <c r="R32" s="138"/>
      <c r="S32" s="129"/>
      <c r="T32" s="136"/>
      <c r="U32" s="128"/>
      <c r="V32" s="133"/>
      <c r="W32" s="138"/>
      <c r="X32" s="129"/>
    </row>
    <row r="33" spans="1:45" ht="22.5" customHeight="1" thickBot="1">
      <c r="I33" s="504"/>
      <c r="J33" s="505"/>
      <c r="K33" s="130"/>
      <c r="L33" s="139"/>
      <c r="M33" s="140"/>
      <c r="N33" s="131"/>
      <c r="O33" s="136"/>
      <c r="P33" s="130"/>
      <c r="Q33" s="139"/>
      <c r="R33" s="140"/>
      <c r="S33" s="131"/>
      <c r="T33" s="136"/>
      <c r="U33" s="130"/>
      <c r="V33" s="139"/>
      <c r="W33" s="140"/>
      <c r="X33" s="131"/>
    </row>
    <row r="34" spans="1:45" s="206" customFormat="1" ht="22.5" customHeight="1">
      <c r="A34"/>
      <c r="B34"/>
      <c r="C34"/>
      <c r="D34"/>
      <c r="E34"/>
      <c r="F34"/>
      <c r="G34"/>
      <c r="H34"/>
      <c r="I34" s="506" t="s">
        <v>150</v>
      </c>
      <c r="J34" s="507"/>
      <c r="K34" s="124"/>
      <c r="L34" s="123"/>
      <c r="M34" s="135"/>
      <c r="N34" s="125"/>
      <c r="O34" s="136"/>
      <c r="P34" s="124"/>
      <c r="Q34" s="123"/>
      <c r="R34" s="135"/>
      <c r="S34" s="125"/>
      <c r="T34" s="136"/>
      <c r="U34" s="124"/>
      <c r="V34" s="123"/>
      <c r="W34" s="135"/>
      <c r="X34" s="125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s="206" customFormat="1" ht="22.5" customHeight="1" thickBot="1">
      <c r="A35"/>
      <c r="B35"/>
      <c r="C35"/>
      <c r="D35"/>
      <c r="E35"/>
      <c r="F35"/>
      <c r="G35"/>
      <c r="H35"/>
      <c r="I35" s="506"/>
      <c r="J35" s="507"/>
      <c r="K35" s="126"/>
      <c r="L35" s="134"/>
      <c r="M35" s="137"/>
      <c r="N35" s="127"/>
      <c r="O35" s="136"/>
      <c r="P35" s="126"/>
      <c r="Q35" s="134"/>
      <c r="R35" s="137"/>
      <c r="S35" s="127"/>
      <c r="T35" s="136"/>
      <c r="U35" s="126"/>
      <c r="V35" s="134"/>
      <c r="W35" s="137"/>
      <c r="X35" s="127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22.5" customHeight="1">
      <c r="I36" s="502" t="s">
        <v>151</v>
      </c>
      <c r="J36" s="503"/>
      <c r="K36" s="128"/>
      <c r="L36" s="133"/>
      <c r="M36" s="138"/>
      <c r="N36" s="129"/>
      <c r="O36" s="136"/>
      <c r="P36" s="128"/>
      <c r="Q36" s="133"/>
      <c r="R36" s="138"/>
      <c r="S36" s="129"/>
      <c r="T36" s="136"/>
      <c r="U36" s="128"/>
      <c r="V36" s="133"/>
      <c r="W36" s="138"/>
      <c r="X36" s="129"/>
    </row>
    <row r="37" spans="1:45" ht="22.5" customHeight="1" thickBot="1">
      <c r="I37" s="504"/>
      <c r="J37" s="505"/>
      <c r="K37" s="130"/>
      <c r="L37" s="139"/>
      <c r="M37" s="140"/>
      <c r="N37" s="131"/>
      <c r="O37" s="136"/>
      <c r="P37" s="130"/>
      <c r="Q37" s="139"/>
      <c r="R37" s="140"/>
      <c r="S37" s="131"/>
      <c r="T37" s="136"/>
      <c r="U37" s="130"/>
      <c r="V37" s="139"/>
      <c r="W37" s="140"/>
      <c r="X37" s="131"/>
    </row>
    <row r="38" spans="1:45" ht="22.5" customHeight="1">
      <c r="I38" s="506" t="s">
        <v>152</v>
      </c>
      <c r="J38" s="507"/>
      <c r="K38" s="124"/>
      <c r="L38" s="123"/>
      <c r="M38" s="135"/>
      <c r="N38" s="125"/>
      <c r="O38" s="136"/>
      <c r="P38" s="124"/>
      <c r="Q38" s="123"/>
      <c r="R38" s="135"/>
      <c r="S38" s="125"/>
      <c r="T38" s="136"/>
      <c r="U38" s="124"/>
      <c r="V38" s="123"/>
      <c r="W38" s="135"/>
      <c r="X38" s="125"/>
    </row>
    <row r="39" spans="1:45" ht="22.5" customHeight="1" thickBot="1">
      <c r="I39" s="508"/>
      <c r="J39" s="509"/>
      <c r="K39" s="126"/>
      <c r="L39" s="134"/>
      <c r="M39" s="137"/>
      <c r="N39" s="127"/>
      <c r="O39" s="136"/>
      <c r="P39" s="126"/>
      <c r="Q39" s="134"/>
      <c r="R39" s="137"/>
      <c r="S39" s="127"/>
      <c r="T39" s="136"/>
      <c r="U39" s="126"/>
      <c r="V39" s="134"/>
      <c r="W39" s="137"/>
      <c r="X39" s="127"/>
    </row>
    <row r="41" spans="1:45" ht="18" customHeight="1"/>
    <row r="42" spans="1:45" ht="18" customHeight="1"/>
    <row r="43" spans="1:45" ht="18" customHeight="1"/>
    <row r="44" spans="1:45" ht="18" customHeight="1"/>
    <row r="45" spans="1:45" ht="18" customHeight="1"/>
    <row r="46" spans="1:45" ht="18" customHeight="1"/>
    <row r="47" spans="1:45" ht="18" customHeight="1"/>
  </sheetData>
  <mergeCells count="389">
    <mergeCell ref="D17:E17"/>
    <mergeCell ref="F17:G17"/>
    <mergeCell ref="F15:G15"/>
    <mergeCell ref="AN4:AV4"/>
    <mergeCell ref="AM3:AV3"/>
    <mergeCell ref="AN5:AV5"/>
    <mergeCell ref="AN6:AV6"/>
    <mergeCell ref="AN7:AV7"/>
    <mergeCell ref="AN8:AV8"/>
    <mergeCell ref="AN9:AV9"/>
    <mergeCell ref="AN10:AV10"/>
    <mergeCell ref="AN11:AV11"/>
    <mergeCell ref="AN12:AV12"/>
    <mergeCell ref="AN13:AV13"/>
    <mergeCell ref="X3:Y3"/>
    <mergeCell ref="AB4:AC4"/>
    <mergeCell ref="AD4:AE4"/>
    <mergeCell ref="AF4:AG4"/>
    <mergeCell ref="AH4:AI4"/>
    <mergeCell ref="AJ4:AK4"/>
    <mergeCell ref="AF3:AG3"/>
    <mergeCell ref="AH3:AI3"/>
    <mergeCell ref="AJ3:AK3"/>
    <mergeCell ref="J4:K4"/>
    <mergeCell ref="B5:C5"/>
    <mergeCell ref="D5:E5"/>
    <mergeCell ref="F5:G5"/>
    <mergeCell ref="A1:A3"/>
    <mergeCell ref="B6:C6"/>
    <mergeCell ref="D6:E6"/>
    <mergeCell ref="B9:C9"/>
    <mergeCell ref="D9:E9"/>
    <mergeCell ref="B12:C12"/>
    <mergeCell ref="D12:E12"/>
    <mergeCell ref="B3:C3"/>
    <mergeCell ref="D3:E3"/>
    <mergeCell ref="F3:G3"/>
    <mergeCell ref="B1:E1"/>
    <mergeCell ref="F1:I1"/>
    <mergeCell ref="F2:G2"/>
    <mergeCell ref="H2:I2"/>
    <mergeCell ref="B4:C4"/>
    <mergeCell ref="D4:E4"/>
    <mergeCell ref="F4:G4"/>
    <mergeCell ref="H4:I4"/>
    <mergeCell ref="H3:I3"/>
    <mergeCell ref="J1:M1"/>
    <mergeCell ref="N1:Q1"/>
    <mergeCell ref="R1:U1"/>
    <mergeCell ref="AJ2:AK2"/>
    <mergeCell ref="A28:A29"/>
    <mergeCell ref="A26:A27"/>
    <mergeCell ref="B24:C25"/>
    <mergeCell ref="D24:E25"/>
    <mergeCell ref="I22:J23"/>
    <mergeCell ref="F24:F25"/>
    <mergeCell ref="G24:G25"/>
    <mergeCell ref="I24:J25"/>
    <mergeCell ref="I26:J27"/>
    <mergeCell ref="A24:A25"/>
    <mergeCell ref="B22:C23"/>
    <mergeCell ref="D22:E23"/>
    <mergeCell ref="F22:F23"/>
    <mergeCell ref="G22:G23"/>
    <mergeCell ref="A22:A23"/>
    <mergeCell ref="B15:C15"/>
    <mergeCell ref="D15:E15"/>
    <mergeCell ref="B17:C17"/>
    <mergeCell ref="B2:C2"/>
    <mergeCell ref="D2:E2"/>
    <mergeCell ref="J2:K2"/>
    <mergeCell ref="L2:M2"/>
    <mergeCell ref="N2:O2"/>
    <mergeCell ref="P2:Q2"/>
    <mergeCell ref="R2:S2"/>
    <mergeCell ref="P3:Q3"/>
    <mergeCell ref="R3:S3"/>
    <mergeCell ref="T3:U3"/>
    <mergeCell ref="V3:W3"/>
    <mergeCell ref="J3:K3"/>
    <mergeCell ref="L3:M3"/>
    <mergeCell ref="N3:O3"/>
    <mergeCell ref="Z4:AA4"/>
    <mergeCell ref="Z3:AA3"/>
    <mergeCell ref="V1:Y1"/>
    <mergeCell ref="Z1:AC1"/>
    <mergeCell ref="AD1:AG1"/>
    <mergeCell ref="AH1:AK1"/>
    <mergeCell ref="T2:U2"/>
    <mergeCell ref="V2:W2"/>
    <mergeCell ref="X2:Y2"/>
    <mergeCell ref="Z2:AA2"/>
    <mergeCell ref="AB2:AC2"/>
    <mergeCell ref="AD2:AE2"/>
    <mergeCell ref="AF2:AG2"/>
    <mergeCell ref="AH2:AI2"/>
    <mergeCell ref="AB3:AC3"/>
    <mergeCell ref="AD3:AE3"/>
    <mergeCell ref="AF5:AG5"/>
    <mergeCell ref="AH5:AI5"/>
    <mergeCell ref="AJ5:AK5"/>
    <mergeCell ref="R5:S5"/>
    <mergeCell ref="T5:U5"/>
    <mergeCell ref="V5:W5"/>
    <mergeCell ref="X5:Y5"/>
    <mergeCell ref="Z5:AA5"/>
    <mergeCell ref="H5:I5"/>
    <mergeCell ref="J5:K5"/>
    <mergeCell ref="L5:M5"/>
    <mergeCell ref="N5:O5"/>
    <mergeCell ref="P5:Q5"/>
    <mergeCell ref="AB5:AC5"/>
    <mergeCell ref="AD5:AE5"/>
    <mergeCell ref="L4:M4"/>
    <mergeCell ref="N4:O4"/>
    <mergeCell ref="P4:Q4"/>
    <mergeCell ref="R4:S4"/>
    <mergeCell ref="T4:U4"/>
    <mergeCell ref="V6:W6"/>
    <mergeCell ref="X6:Y6"/>
    <mergeCell ref="F6:G6"/>
    <mergeCell ref="H6:I6"/>
    <mergeCell ref="J6:K6"/>
    <mergeCell ref="L6:M6"/>
    <mergeCell ref="N6:O6"/>
    <mergeCell ref="V4:W4"/>
    <mergeCell ref="X4:Y4"/>
    <mergeCell ref="AJ6:AK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Z6:AA6"/>
    <mergeCell ref="AB6:AC6"/>
    <mergeCell ref="AD6:AE6"/>
    <mergeCell ref="AF6:AG6"/>
    <mergeCell ref="AH6:AI6"/>
    <mergeCell ref="P6:Q6"/>
    <mergeCell ref="R6:S6"/>
    <mergeCell ref="T6:U6"/>
    <mergeCell ref="AF8:AG8"/>
    <mergeCell ref="AH8:AI8"/>
    <mergeCell ref="AJ8:AK8"/>
    <mergeCell ref="AF7:AG7"/>
    <mergeCell ref="AH7:AI7"/>
    <mergeCell ref="AJ7:AK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V9:W9"/>
    <mergeCell ref="X9:Y9"/>
    <mergeCell ref="F9:G9"/>
    <mergeCell ref="H9:I9"/>
    <mergeCell ref="J9:K9"/>
    <mergeCell ref="L9:M9"/>
    <mergeCell ref="N9:O9"/>
    <mergeCell ref="AB8:AC8"/>
    <mergeCell ref="AD8:AE8"/>
    <mergeCell ref="AJ9:AK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Z9:AA9"/>
    <mergeCell ref="AB9:AC9"/>
    <mergeCell ref="AD9:AE9"/>
    <mergeCell ref="AF9:AG9"/>
    <mergeCell ref="AH9:AI9"/>
    <mergeCell ref="P9:Q9"/>
    <mergeCell ref="R9:S9"/>
    <mergeCell ref="T9:U9"/>
    <mergeCell ref="AD11:AE11"/>
    <mergeCell ref="AF11:AG11"/>
    <mergeCell ref="AH11:AI11"/>
    <mergeCell ref="AJ11:AK11"/>
    <mergeCell ref="AF10:AG10"/>
    <mergeCell ref="AH10:AI10"/>
    <mergeCell ref="AJ10:AK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P12:Q12"/>
    <mergeCell ref="R12:S12"/>
    <mergeCell ref="T12:U12"/>
    <mergeCell ref="V12:W12"/>
    <mergeCell ref="X12:Y12"/>
    <mergeCell ref="F12:G12"/>
    <mergeCell ref="H12:I12"/>
    <mergeCell ref="J12:K12"/>
    <mergeCell ref="L12:M12"/>
    <mergeCell ref="N12:O12"/>
    <mergeCell ref="T13:U13"/>
    <mergeCell ref="V13:W13"/>
    <mergeCell ref="X13:Y13"/>
    <mergeCell ref="Z13:AA13"/>
    <mergeCell ref="AB13:AC13"/>
    <mergeCell ref="AD13:AE13"/>
    <mergeCell ref="Z12:AA12"/>
    <mergeCell ref="AB12:AC12"/>
    <mergeCell ref="AD12:AE12"/>
    <mergeCell ref="L13:M13"/>
    <mergeCell ref="N13:O13"/>
    <mergeCell ref="P13:Q13"/>
    <mergeCell ref="R13:S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B13:C13"/>
    <mergeCell ref="D13:E13"/>
    <mergeCell ref="F13:G13"/>
    <mergeCell ref="AJ12:AK12"/>
    <mergeCell ref="AF12:AG12"/>
    <mergeCell ref="AH12:AI12"/>
    <mergeCell ref="AB11:AC11"/>
    <mergeCell ref="H17:I17"/>
    <mergeCell ref="J17:K17"/>
    <mergeCell ref="L17:M17"/>
    <mergeCell ref="P15:Q15"/>
    <mergeCell ref="R15:S15"/>
    <mergeCell ref="T15:U15"/>
    <mergeCell ref="V15:W15"/>
    <mergeCell ref="X15:Y15"/>
    <mergeCell ref="H15:I15"/>
    <mergeCell ref="J15:K15"/>
    <mergeCell ref="L15:M15"/>
    <mergeCell ref="N15:O15"/>
    <mergeCell ref="T14:U14"/>
    <mergeCell ref="V14:W14"/>
    <mergeCell ref="X14:Y14"/>
    <mergeCell ref="AH17:AI17"/>
    <mergeCell ref="AJ15:AK15"/>
    <mergeCell ref="Z15:AA15"/>
    <mergeCell ref="AB15:AC15"/>
    <mergeCell ref="AD15:AE15"/>
    <mergeCell ref="AJ17:AK17"/>
    <mergeCell ref="H13:I13"/>
    <mergeCell ref="X17:Y17"/>
    <mergeCell ref="Z17:AA17"/>
    <mergeCell ref="AB17:AC17"/>
    <mergeCell ref="AD17:AE17"/>
    <mergeCell ref="AF17:AG17"/>
    <mergeCell ref="N17:O17"/>
    <mergeCell ref="P17:Q17"/>
    <mergeCell ref="R17:S17"/>
    <mergeCell ref="T17:U17"/>
    <mergeCell ref="V17:W17"/>
    <mergeCell ref="AF13:AG13"/>
    <mergeCell ref="AH13:AI13"/>
    <mergeCell ref="AJ13:AK13"/>
    <mergeCell ref="Z14:AA14"/>
    <mergeCell ref="AF15:AG15"/>
    <mergeCell ref="AH15:AI15"/>
    <mergeCell ref="AB14:AC14"/>
    <mergeCell ref="AD14:AE14"/>
    <mergeCell ref="AF14:AG14"/>
    <mergeCell ref="AH14:AI14"/>
    <mergeCell ref="AJ14:AK14"/>
    <mergeCell ref="J13:K13"/>
    <mergeCell ref="AL20:AO20"/>
    <mergeCell ref="B21:C21"/>
    <mergeCell ref="D21:E21"/>
    <mergeCell ref="P21:Q21"/>
    <mergeCell ref="R21:S21"/>
    <mergeCell ref="U21:V21"/>
    <mergeCell ref="W21:X21"/>
    <mergeCell ref="AB21:AC21"/>
    <mergeCell ref="AD21:AE21"/>
    <mergeCell ref="AG21:AH21"/>
    <mergeCell ref="AI21:AJ21"/>
    <mergeCell ref="AL21:AM21"/>
    <mergeCell ref="AN21:AO21"/>
    <mergeCell ref="K20:N20"/>
    <mergeCell ref="P20:S20"/>
    <mergeCell ref="U20:X20"/>
    <mergeCell ref="AB20:AE20"/>
    <mergeCell ref="AG20:AJ20"/>
    <mergeCell ref="AN22:AO23"/>
    <mergeCell ref="W22:X23"/>
    <mergeCell ref="Z22:AA23"/>
    <mergeCell ref="AB22:AC23"/>
    <mergeCell ref="AD22:AE23"/>
    <mergeCell ref="AF22:AF23"/>
    <mergeCell ref="O22:O23"/>
    <mergeCell ref="P22:Q23"/>
    <mergeCell ref="R22:S23"/>
    <mergeCell ref="T22:T23"/>
    <mergeCell ref="U22:V23"/>
    <mergeCell ref="T24:T25"/>
    <mergeCell ref="U24:V25"/>
    <mergeCell ref="AG22:AH23"/>
    <mergeCell ref="AI22:AJ23"/>
    <mergeCell ref="AK22:AK23"/>
    <mergeCell ref="AL22:AM23"/>
    <mergeCell ref="AG24:AH25"/>
    <mergeCell ref="AI24:AJ25"/>
    <mergeCell ref="AK24:AK25"/>
    <mergeCell ref="AL24:AM25"/>
    <mergeCell ref="I38:J39"/>
    <mergeCell ref="B26:C27"/>
    <mergeCell ref="D26:E27"/>
    <mergeCell ref="B28:C29"/>
    <mergeCell ref="D28:E29"/>
    <mergeCell ref="B31:C31"/>
    <mergeCell ref="D31:E31"/>
    <mergeCell ref="AN24:AO25"/>
    <mergeCell ref="W24:X25"/>
    <mergeCell ref="Z24:AA25"/>
    <mergeCell ref="AB24:AC25"/>
    <mergeCell ref="AD24:AE25"/>
    <mergeCell ref="AF24:AF25"/>
    <mergeCell ref="AK26:AK27"/>
    <mergeCell ref="AL26:AM27"/>
    <mergeCell ref="AN26:AO27"/>
    <mergeCell ref="W26:X27"/>
    <mergeCell ref="Z26:AA27"/>
    <mergeCell ref="AB26:AC27"/>
    <mergeCell ref="AD26:AE27"/>
    <mergeCell ref="AF26:AF27"/>
    <mergeCell ref="O24:O25"/>
    <mergeCell ref="P24:Q25"/>
    <mergeCell ref="R24:S25"/>
    <mergeCell ref="AI30:AI31"/>
    <mergeCell ref="AJ30:AJ31"/>
    <mergeCell ref="I32:J33"/>
    <mergeCell ref="I34:J35"/>
    <mergeCell ref="I36:J37"/>
    <mergeCell ref="AG26:AH27"/>
    <mergeCell ref="AI26:AJ27"/>
    <mergeCell ref="I28:J29"/>
    <mergeCell ref="O28:O29"/>
    <mergeCell ref="P28:Q29"/>
    <mergeCell ref="R28:S29"/>
    <mergeCell ref="T28:T29"/>
    <mergeCell ref="U28:V29"/>
    <mergeCell ref="W28:X29"/>
    <mergeCell ref="I30:J31"/>
    <mergeCell ref="O26:O27"/>
    <mergeCell ref="P26:Q27"/>
    <mergeCell ref="R26:S27"/>
    <mergeCell ref="T26:T27"/>
    <mergeCell ref="U26:V27"/>
  </mergeCells>
  <pageMargins left="0.7" right="0.7" top="0.78740157499999996" bottom="0.78740157499999996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7</vt:i4>
      </vt:variant>
    </vt:vector>
  </HeadingPairs>
  <TitlesOfParts>
    <vt:vector size="17" baseType="lpstr">
      <vt:lpstr>Checkliste</vt:lpstr>
      <vt:lpstr>Übersicht</vt:lpstr>
      <vt:lpstr>Einzel Meisterschaft</vt:lpstr>
      <vt:lpstr>LSSP Einzel Meisterschaft</vt:lpstr>
      <vt:lpstr>Einzel-Sprint-Meisterschaft</vt:lpstr>
      <vt:lpstr>Staffelmeldungen</vt:lpstr>
      <vt:lpstr>Medallienspiegelrechner EM</vt:lpstr>
      <vt:lpstr>Medallienspiegelrechner LSSP</vt:lpstr>
      <vt:lpstr>Medallienspiegelrechner ESM</vt:lpstr>
      <vt:lpstr>Hinweise</vt:lpstr>
      <vt:lpstr>_</vt:lpstr>
      <vt:lpstr>Übersicht!__xlnm.Print_Area</vt:lpstr>
      <vt:lpstr>'LSSP Einzel Meisterschaft'!Druckbereich</vt:lpstr>
      <vt:lpstr>'Medallienspiegelrechner EM'!Druckbereich</vt:lpstr>
      <vt:lpstr>'Medallienspiegelrechner ESM'!Druckbereich</vt:lpstr>
      <vt:lpstr>'Medallienspiegelrechner LSSP'!Druckbereich</vt:lpstr>
      <vt:lpstr>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Michael Krtschil</cp:lastModifiedBy>
  <cp:lastPrinted>2026-03-17T23:21:07Z</cp:lastPrinted>
  <dcterms:created xsi:type="dcterms:W3CDTF">2019-06-13T06:56:45Z</dcterms:created>
  <dcterms:modified xsi:type="dcterms:W3CDTF">2026-04-03T13:02:34Z</dcterms:modified>
</cp:coreProperties>
</file>